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'List1'!$A$1:$H$79</definedName>
  </definedNames>
  <calcPr fullCalcOnLoad="1"/>
</workbook>
</file>

<file path=xl/sharedStrings.xml><?xml version="1.0" encoding="utf-8"?>
<sst xmlns="http://schemas.openxmlformats.org/spreadsheetml/2006/main" count="83" uniqueCount="83">
  <si>
    <t>Obec</t>
  </si>
  <si>
    <t>Děčín</t>
  </si>
  <si>
    <t>Benešov nad Ploučnicí</t>
  </si>
  <si>
    <t>Bynovec</t>
  </si>
  <si>
    <t>Česká Kamenice</t>
  </si>
  <si>
    <t>Dobkovice</t>
  </si>
  <si>
    <t>Dolní Poustevna</t>
  </si>
  <si>
    <t>Františkov nad Ploučnicí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</si>
  <si>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</si>
  <si>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</si>
  <si>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</si>
  <si>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</si>
  <si>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</si>
  <si>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</si>
  <si>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</si>
  <si>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</si>
  <si>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</si>
  <si>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</si>
  <si>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Litoměřice</t>
  </si>
  <si>
    <t>Brňany</t>
  </si>
  <si>
    <t>Brzánky</t>
  </si>
  <si>
    <t>Budyně nad Ohří</t>
  </si>
  <si>
    <t>Černouček</t>
  </si>
  <si>
    <t>Dlažkovice</t>
  </si>
  <si>
    <t>Dolánky nad Ohří</t>
  </si>
  <si>
    <t>Dušníky</t>
  </si>
  <si>
    <t>Evaň (a Horka)</t>
  </si>
  <si>
    <t>Chotiněves</t>
  </si>
  <si>
    <t>Krabčice</t>
  </si>
  <si>
    <t>Křešice</t>
  </si>
  <si>
    <t>Libotenice</t>
  </si>
  <si>
    <t>Lovosice</t>
  </si>
  <si>
    <t>Malíč</t>
  </si>
  <si>
    <t>Martiněves</t>
  </si>
  <si>
    <t>Miřejovice</t>
  </si>
  <si>
    <t>Nové Dvory</t>
  </si>
  <si>
    <t>Oleško</t>
  </si>
  <si>
    <t>Prackovice nad Labem</t>
  </si>
  <si>
    <t>Přestavlky</t>
  </si>
  <si>
    <t>Rochov</t>
  </si>
  <si>
    <t>Siřejovice</t>
  </si>
  <si>
    <t>Snědovice</t>
  </si>
  <si>
    <t>Straškov-Vodochody</t>
  </si>
  <si>
    <t>Sulejovice</t>
  </si>
  <si>
    <t>Terezín</t>
  </si>
  <si>
    <t>Travčice</t>
  </si>
  <si>
    <t>Třebívlice</t>
  </si>
  <si>
    <t>Úpohlavy</t>
  </si>
  <si>
    <t>Velemín</t>
  </si>
  <si>
    <t>Velké Žernoseky</t>
  </si>
  <si>
    <t>Vlastislav</t>
  </si>
  <si>
    <t>Bílina</t>
  </si>
  <si>
    <t>Dubí</t>
  </si>
  <si>
    <t>Ústí nad Labem</t>
  </si>
  <si>
    <t>Petrovice</t>
  </si>
  <si>
    <t>Povrly</t>
  </si>
  <si>
    <t>Telnice</t>
  </si>
  <si>
    <t>Tisá</t>
  </si>
  <si>
    <t>Zubrnice</t>
  </si>
  <si>
    <t xml:space="preserve">Počet obyvatel </t>
  </si>
  <si>
    <t>Mandáty</t>
  </si>
  <si>
    <t>Bystřany</t>
  </si>
  <si>
    <t>Mikulášovice</t>
  </si>
  <si>
    <t>Horní Habartice</t>
  </si>
  <si>
    <t>Mšené-lázně</t>
  </si>
  <si>
    <t xml:space="preserve">V r. 2014: Brozany n.O., Lovečkovice </t>
  </si>
  <si>
    <t>V r. 2013 vystoupili: Třebušín, Třebenice, Chudoslavice, Teplice, Roudnice n.L.</t>
  </si>
  <si>
    <r>
      <t xml:space="preserve">V r. 2015: Krupka, Děčany, Čížkovice, Židovice / </t>
    </r>
    <r>
      <rPr>
        <sz val="10"/>
        <color indexed="21"/>
        <rFont val="Arial"/>
        <family val="2"/>
      </rPr>
      <t>Přistoupili: Lovečkovice</t>
    </r>
  </si>
  <si>
    <t>Lovečkovice</t>
  </si>
  <si>
    <t xml:space="preserve">V r. 2016: Slatina </t>
  </si>
  <si>
    <t>Chuderov</t>
  </si>
  <si>
    <t>Úštěk</t>
  </si>
  <si>
    <r>
      <t>V r. 2017: Libouchec (k 30.6.=1/2 ČP), Markvatice (k 31.12.), Růžová (k 1.9.)/</t>
    </r>
    <r>
      <rPr>
        <sz val="10"/>
        <color indexed="21"/>
        <rFont val="Arial CE"/>
        <family val="0"/>
      </rPr>
      <t xml:space="preserve"> Přistoupili: Chuderov (květen)</t>
    </r>
  </si>
  <si>
    <t xml:space="preserve">Celkem: 67 členů </t>
  </si>
  <si>
    <r>
      <t xml:space="preserve">V r. 2018: Radovesice (31.12.) /  </t>
    </r>
    <r>
      <rPr>
        <sz val="10"/>
        <color indexed="21"/>
        <rFont val="Arial CE"/>
        <family val="0"/>
      </rPr>
      <t>přistoupili ÚŠTĚK (1.1.2018)</t>
    </r>
  </si>
  <si>
    <t>Chlumec</t>
  </si>
  <si>
    <t>https://www.czso.cz/documents/10180/91917344/1300721903.pdf/ea01e710-2ae5-49f3-8792-ebb384754346?version=1.0</t>
  </si>
  <si>
    <t>Údaje jsou k 1.1.2019 (ČSÚ)</t>
  </si>
  <si>
    <r>
      <t>V r. 2019: Chabařovice (1.7.=1/2 ČP), Trmice (31.12)/</t>
    </r>
    <r>
      <rPr>
        <sz val="10"/>
        <color indexed="21"/>
        <rFont val="Arial CE"/>
        <family val="0"/>
      </rPr>
      <t>přistoupili CHLUMEC (1.7.)</t>
    </r>
  </si>
  <si>
    <t>Podíl na řízení a ovládání v %</t>
  </si>
  <si>
    <t>Podíl na základním kapitálu v %</t>
  </si>
  <si>
    <t>Výše členského příspěvku</t>
  </si>
  <si>
    <t>Podíl na řízení ovládání a zakladním kapitálu DSO Euroregion-Labe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</si>
</sst>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2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  <font>
      <b/>
      <sz val="11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36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9" fillId="35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right" vertical="center"/>
    </xf>
    <xf numFmtId="0" fontId="53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0" fontId="0" fillId="9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10" fontId="6" fillId="35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164" fontId="34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documents/10180/91917344/1300721903.pdf/ea01e710-2ae5-49f3-8792-ebb384754346?version=1.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="90" zoomScaleSheetLayoutView="90" zoomScalePageLayoutView="0" workbookViewId="0" topLeftCell="A1">
      <selection activeCell="D8" sqref="D8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6.875" style="10" customWidth="1"/>
    <col min="4" max="4" width="16.875" style="0" customWidth="1"/>
    <col min="5" max="5" width="21.25390625" style="1" customWidth="1"/>
    <col min="6" max="6" width="0" style="0" hidden="1" customWidth="1"/>
    <col min="7" max="7" width="21.625" style="44" customWidth="1"/>
    <col min="8" max="8" width="21.25390625" style="44" customWidth="1"/>
    <col min="9" max="9" width="0" style="0" hidden="1" customWidth="1"/>
  </cols>
  <sheetData>
    <row r="2" spans="1:5" s="45" customFormat="1" ht="15">
      <c r="A2" s="45" t="s">
        <v>82</v>
      </c>
      <c r="C2" s="46"/>
      <c r="E2" s="47"/>
    </row>
    <row r="3" spans="1:10" ht="36" customHeight="1">
      <c r="A3" s="6"/>
      <c r="B3" s="30" t="s">
        <v>0</v>
      </c>
      <c r="C3" s="31" t="s">
        <v>59</v>
      </c>
      <c r="D3" s="31" t="s">
        <v>60</v>
      </c>
      <c r="E3" s="39" t="s">
        <v>81</v>
      </c>
      <c r="F3" s="32"/>
      <c r="G3" s="40" t="s">
        <v>79</v>
      </c>
      <c r="H3" s="41" t="s">
        <v>80</v>
      </c>
      <c r="I3" s="33"/>
      <c r="J3" s="33"/>
    </row>
    <row r="4" spans="1:10" s="11" customFormat="1" ht="18" customHeight="1">
      <c r="A4" s="24">
        <v>1</v>
      </c>
      <c r="B4" s="30" t="s">
        <v>1</v>
      </c>
      <c r="C4" s="26">
        <v>48809</v>
      </c>
      <c r="D4" s="27">
        <f>ROUNDUP(C4/5000,0)</f>
        <v>10</v>
      </c>
      <c r="E4" s="28">
        <f>C4*4</f>
        <v>195236</v>
      </c>
      <c r="F4" s="29"/>
      <c r="G4" s="42">
        <f>D4/104</f>
        <v>0.09615384615384616</v>
      </c>
      <c r="H4" s="43">
        <f>E4/E70</f>
        <v>0.18675364925101873</v>
      </c>
      <c r="I4" s="6"/>
      <c r="J4" s="6"/>
    </row>
    <row r="5" spans="1:10" s="11" customFormat="1" ht="12.75">
      <c r="A5" s="24">
        <v>2</v>
      </c>
      <c r="B5" s="25" t="s">
        <v>2</v>
      </c>
      <c r="C5" s="26">
        <v>3716</v>
      </c>
      <c r="D5" s="27">
        <f aca="true" t="shared" si="0" ref="D5:D67">ROUNDUP(C5/5000,0)</f>
        <v>1</v>
      </c>
      <c r="E5" s="28">
        <f aca="true" t="shared" si="1" ref="E5:E67">C5*4</f>
        <v>14864</v>
      </c>
      <c r="F5" s="29"/>
      <c r="G5" s="42">
        <f aca="true" t="shared" si="2" ref="G5:G68">D5/104</f>
        <v>0.009615384615384616</v>
      </c>
      <c r="H5" s="43">
        <f>E5/E70</f>
        <v>0.014218208949513114</v>
      </c>
      <c r="I5" s="6"/>
      <c r="J5" s="6"/>
    </row>
    <row r="6" spans="1:10" ht="12.75">
      <c r="A6" s="24">
        <v>3</v>
      </c>
      <c r="B6" s="25" t="s">
        <v>3</v>
      </c>
      <c r="C6" s="26">
        <v>339</v>
      </c>
      <c r="D6" s="27">
        <f t="shared" si="0"/>
        <v>1</v>
      </c>
      <c r="E6" s="28">
        <f t="shared" si="1"/>
        <v>1356</v>
      </c>
      <c r="F6" s="29"/>
      <c r="G6" s="42">
        <f t="shared" si="2"/>
        <v>0.009615384615384616</v>
      </c>
      <c r="H6" s="43">
        <f>E6/1045420</f>
        <v>0.0012970863385050983</v>
      </c>
      <c r="I6" s="6"/>
      <c r="J6" s="6"/>
    </row>
    <row r="7" spans="1:10" s="11" customFormat="1" ht="12.75">
      <c r="A7" s="24">
        <v>4</v>
      </c>
      <c r="B7" s="25" t="s">
        <v>4</v>
      </c>
      <c r="C7">
        <v>5247</v>
      </c>
      <c r="D7" s="27">
        <f t="shared" si="0"/>
        <v>2</v>
      </c>
      <c r="E7" s="28">
        <f t="shared" si="1"/>
        <v>20988</v>
      </c>
      <c r="F7" s="29"/>
      <c r="G7" s="42">
        <f t="shared" si="2"/>
        <v>0.019230769230769232</v>
      </c>
      <c r="H7" s="43">
        <f aca="true" t="shared" si="3" ref="H7:H70">E7/1045420</f>
        <v>0.02007614164641962</v>
      </c>
      <c r="I7" s="6"/>
      <c r="J7" s="6"/>
    </row>
    <row r="8" spans="1:10" ht="12.75">
      <c r="A8" s="24">
        <v>5</v>
      </c>
      <c r="B8" s="25" t="s">
        <v>5</v>
      </c>
      <c r="C8" s="26">
        <v>652</v>
      </c>
      <c r="D8" s="27">
        <f t="shared" si="0"/>
        <v>1</v>
      </c>
      <c r="E8" s="28">
        <f t="shared" si="1"/>
        <v>2608</v>
      </c>
      <c r="F8" s="29"/>
      <c r="G8" s="42">
        <f t="shared" si="2"/>
        <v>0.009615384615384616</v>
      </c>
      <c r="H8" s="43">
        <f t="shared" si="3"/>
        <v>0.00249469112892426</v>
      </c>
      <c r="I8" s="6"/>
      <c r="J8" s="6"/>
    </row>
    <row r="9" spans="1:10" ht="12.75">
      <c r="A9" s="24">
        <v>6</v>
      </c>
      <c r="B9" s="25" t="s">
        <v>6</v>
      </c>
      <c r="C9" s="26">
        <v>1732</v>
      </c>
      <c r="D9" s="27">
        <f t="shared" si="0"/>
        <v>1</v>
      </c>
      <c r="E9" s="28">
        <f t="shared" si="1"/>
        <v>6928</v>
      </c>
      <c r="F9" s="29"/>
      <c r="G9" s="42">
        <f t="shared" si="2"/>
        <v>0.009615384615384616</v>
      </c>
      <c r="H9" s="43">
        <f t="shared" si="3"/>
        <v>0.006627001587878556</v>
      </c>
      <c r="I9" s="6"/>
      <c r="J9" s="6"/>
    </row>
    <row r="10" spans="1:8" s="6" customFormat="1" ht="12.75">
      <c r="A10" s="24">
        <v>7</v>
      </c>
      <c r="B10" s="25" t="s">
        <v>7</v>
      </c>
      <c r="C10" s="26">
        <v>384</v>
      </c>
      <c r="D10" s="27">
        <f t="shared" si="0"/>
        <v>1</v>
      </c>
      <c r="E10" s="28">
        <f t="shared" si="1"/>
        <v>1536</v>
      </c>
      <c r="F10" s="29"/>
      <c r="G10" s="42">
        <f t="shared" si="2"/>
        <v>0.009615384615384616</v>
      </c>
      <c r="H10" s="43">
        <f t="shared" si="3"/>
        <v>0.0014692659409615274</v>
      </c>
    </row>
    <row r="11" spans="1:10" ht="12.75">
      <c r="A11" s="24">
        <v>8</v>
      </c>
      <c r="B11" s="25" t="s">
        <v>63</v>
      </c>
      <c r="C11" s="26">
        <v>405</v>
      </c>
      <c r="D11" s="27">
        <f t="shared" si="0"/>
        <v>1</v>
      </c>
      <c r="E11" s="28">
        <f t="shared" si="1"/>
        <v>1620</v>
      </c>
      <c r="F11" s="29"/>
      <c r="G11" s="42">
        <f t="shared" si="2"/>
        <v>0.009615384615384616</v>
      </c>
      <c r="H11" s="43">
        <f t="shared" si="3"/>
        <v>0.001549616422107861</v>
      </c>
      <c r="I11" s="6"/>
      <c r="J11" s="6"/>
    </row>
    <row r="12" spans="1:10" ht="12.75">
      <c r="A12" s="24">
        <v>9</v>
      </c>
      <c r="B12" s="25" t="s">
        <v>8</v>
      </c>
      <c r="C12" s="26">
        <v>288</v>
      </c>
      <c r="D12" s="27">
        <f t="shared" si="0"/>
        <v>1</v>
      </c>
      <c r="E12" s="28">
        <f t="shared" si="1"/>
        <v>1152</v>
      </c>
      <c r="F12" s="29"/>
      <c r="G12" s="42">
        <f t="shared" si="2"/>
        <v>0.009615384615384616</v>
      </c>
      <c r="H12" s="43">
        <f t="shared" si="3"/>
        <v>0.0011019494557211456</v>
      </c>
      <c r="I12" s="6"/>
      <c r="J12" s="6"/>
    </row>
    <row r="13" spans="1:10" ht="12.75">
      <c r="A13" s="24">
        <v>10</v>
      </c>
      <c r="B13" s="25" t="s">
        <v>9</v>
      </c>
      <c r="C13" s="26">
        <v>809</v>
      </c>
      <c r="D13" s="27">
        <f t="shared" si="0"/>
        <v>1</v>
      </c>
      <c r="E13" s="28">
        <f t="shared" si="1"/>
        <v>3236</v>
      </c>
      <c r="F13" s="29"/>
      <c r="G13" s="42">
        <f t="shared" si="2"/>
        <v>0.009615384615384616</v>
      </c>
      <c r="H13" s="43">
        <f t="shared" si="3"/>
        <v>0.0030954066308278012</v>
      </c>
      <c r="I13" s="6"/>
      <c r="J13" s="6"/>
    </row>
    <row r="14" spans="1:10" s="23" customFormat="1" ht="12.75">
      <c r="A14" s="24">
        <v>11</v>
      </c>
      <c r="B14" s="25" t="s">
        <v>10</v>
      </c>
      <c r="C14" s="26">
        <v>203</v>
      </c>
      <c r="D14" s="27">
        <f t="shared" si="0"/>
        <v>1</v>
      </c>
      <c r="E14" s="28">
        <f t="shared" si="1"/>
        <v>812</v>
      </c>
      <c r="F14" s="29"/>
      <c r="G14" s="42">
        <f t="shared" si="2"/>
        <v>0.009615384615384616</v>
      </c>
      <c r="H14" s="43">
        <f t="shared" si="3"/>
        <v>0.0007767213177478908</v>
      </c>
      <c r="I14" s="6"/>
      <c r="J14" s="6"/>
    </row>
    <row r="15" spans="1:10" s="5" customFormat="1" ht="12.75">
      <c r="A15" s="24">
        <v>12</v>
      </c>
      <c r="B15" s="25" t="s">
        <v>11</v>
      </c>
      <c r="C15" s="26">
        <v>398</v>
      </c>
      <c r="D15" s="27">
        <f t="shared" si="0"/>
        <v>1</v>
      </c>
      <c r="E15" s="28">
        <f t="shared" si="1"/>
        <v>1592</v>
      </c>
      <c r="F15" s="29"/>
      <c r="G15" s="42">
        <f t="shared" si="2"/>
        <v>0.009615384615384616</v>
      </c>
      <c r="H15" s="43">
        <f t="shared" si="3"/>
        <v>0.0015228329283924166</v>
      </c>
      <c r="I15" s="6"/>
      <c r="J15" s="6"/>
    </row>
    <row r="16" spans="1:10" s="11" customFormat="1" ht="12.75">
      <c r="A16" s="24">
        <v>13</v>
      </c>
      <c r="B16" s="25" t="s">
        <v>12</v>
      </c>
      <c r="C16" s="26">
        <v>5147</v>
      </c>
      <c r="D16" s="27">
        <f t="shared" si="0"/>
        <v>2</v>
      </c>
      <c r="E16" s="28">
        <f t="shared" si="1"/>
        <v>20588</v>
      </c>
      <c r="F16" s="29"/>
      <c r="G16" s="42">
        <f t="shared" si="2"/>
        <v>0.019230769230769232</v>
      </c>
      <c r="H16" s="43">
        <f t="shared" si="3"/>
        <v>0.019693520307627558</v>
      </c>
      <c r="I16" s="6"/>
      <c r="J16" s="6"/>
    </row>
    <row r="17" spans="1:10" s="23" customFormat="1" ht="12.75">
      <c r="A17" s="24">
        <v>14</v>
      </c>
      <c r="B17" s="25" t="s">
        <v>13</v>
      </c>
      <c r="C17" s="26">
        <v>3453</v>
      </c>
      <c r="D17" s="27">
        <f t="shared" si="0"/>
        <v>1</v>
      </c>
      <c r="E17" s="28">
        <f t="shared" si="1"/>
        <v>13812</v>
      </c>
      <c r="F17" s="29"/>
      <c r="G17" s="42">
        <f t="shared" si="2"/>
        <v>0.009615384615384616</v>
      </c>
      <c r="H17" s="43">
        <f t="shared" si="3"/>
        <v>0.013211914828489985</v>
      </c>
      <c r="I17" s="6"/>
      <c r="J17" s="6"/>
    </row>
    <row r="18" spans="1:10" ht="12.75">
      <c r="A18" s="24">
        <v>15</v>
      </c>
      <c r="B18" s="25" t="s">
        <v>14</v>
      </c>
      <c r="C18" s="26">
        <v>252</v>
      </c>
      <c r="D18" s="27">
        <f t="shared" si="0"/>
        <v>1</v>
      </c>
      <c r="E18" s="28">
        <f t="shared" si="1"/>
        <v>1008</v>
      </c>
      <c r="F18" s="29"/>
      <c r="G18" s="42">
        <f t="shared" si="2"/>
        <v>0.009615384615384616</v>
      </c>
      <c r="H18" s="43">
        <f t="shared" si="3"/>
        <v>0.0009642057737560024</v>
      </c>
      <c r="I18" s="6"/>
      <c r="J18" s="6"/>
    </row>
    <row r="19" spans="1:10" ht="12.75">
      <c r="A19" s="24">
        <v>16</v>
      </c>
      <c r="B19" s="25" t="s">
        <v>15</v>
      </c>
      <c r="C19" s="26">
        <v>491</v>
      </c>
      <c r="D19" s="27">
        <f t="shared" si="0"/>
        <v>1</v>
      </c>
      <c r="E19" s="28">
        <f t="shared" si="1"/>
        <v>1964</v>
      </c>
      <c r="F19" s="29"/>
      <c r="G19" s="42">
        <f t="shared" si="2"/>
        <v>0.009615384615384616</v>
      </c>
      <c r="H19" s="43">
        <f t="shared" si="3"/>
        <v>0.0018786707734690365</v>
      </c>
      <c r="I19" s="6"/>
      <c r="J19" s="6"/>
    </row>
    <row r="20" spans="1:8" s="6" customFormat="1" ht="12.75">
      <c r="A20" s="24">
        <v>17</v>
      </c>
      <c r="B20" s="25" t="s">
        <v>16</v>
      </c>
      <c r="C20" s="26">
        <v>574</v>
      </c>
      <c r="D20" s="27">
        <f t="shared" si="0"/>
        <v>1</v>
      </c>
      <c r="E20" s="28">
        <f t="shared" si="1"/>
        <v>2296</v>
      </c>
      <c r="F20" s="29"/>
      <c r="G20" s="42">
        <f t="shared" si="2"/>
        <v>0.009615384615384616</v>
      </c>
      <c r="H20" s="43">
        <f t="shared" si="3"/>
        <v>0.00219624648466645</v>
      </c>
    </row>
    <row r="21" spans="1:10" ht="12.75">
      <c r="A21" s="24">
        <v>18</v>
      </c>
      <c r="B21" s="25" t="s">
        <v>17</v>
      </c>
      <c r="C21" s="26">
        <v>445</v>
      </c>
      <c r="D21" s="27">
        <f t="shared" si="0"/>
        <v>1</v>
      </c>
      <c r="E21" s="28">
        <f t="shared" si="1"/>
        <v>1780</v>
      </c>
      <c r="F21" s="29"/>
      <c r="G21" s="42">
        <f t="shared" si="2"/>
        <v>0.009615384615384616</v>
      </c>
      <c r="H21" s="43">
        <f t="shared" si="3"/>
        <v>0.0017026649576246868</v>
      </c>
      <c r="I21" s="6"/>
      <c r="J21" s="6"/>
    </row>
    <row r="22" spans="1:10" ht="12.75">
      <c r="A22" s="24">
        <v>19</v>
      </c>
      <c r="B22" s="25" t="s">
        <v>62</v>
      </c>
      <c r="C22" s="26">
        <v>2189</v>
      </c>
      <c r="D22" s="27">
        <f t="shared" si="0"/>
        <v>1</v>
      </c>
      <c r="E22" s="28">
        <f t="shared" si="1"/>
        <v>8756</v>
      </c>
      <c r="F22" s="29"/>
      <c r="G22" s="42">
        <f t="shared" si="2"/>
        <v>0.009615384615384616</v>
      </c>
      <c r="H22" s="43">
        <f t="shared" si="3"/>
        <v>0.00837558110615829</v>
      </c>
      <c r="I22" s="6"/>
      <c r="J22" s="6"/>
    </row>
    <row r="23" spans="1:10" s="11" customFormat="1" ht="12.75">
      <c r="A23" s="24">
        <v>20</v>
      </c>
      <c r="B23" s="30" t="s">
        <v>18</v>
      </c>
      <c r="C23">
        <v>24001</v>
      </c>
      <c r="D23" s="27">
        <f t="shared" si="0"/>
        <v>5</v>
      </c>
      <c r="E23" s="28">
        <f t="shared" si="1"/>
        <v>96004</v>
      </c>
      <c r="F23" s="29"/>
      <c r="G23" s="42">
        <f t="shared" si="2"/>
        <v>0.04807692307692308</v>
      </c>
      <c r="H23" s="43">
        <f t="shared" si="3"/>
        <v>0.09183294752348338</v>
      </c>
      <c r="I23" s="6"/>
      <c r="J23" s="6"/>
    </row>
    <row r="24" spans="1:10" ht="12.75">
      <c r="A24" s="24">
        <v>21</v>
      </c>
      <c r="B24" s="25" t="s">
        <v>19</v>
      </c>
      <c r="C24" s="26">
        <v>439</v>
      </c>
      <c r="D24" s="27">
        <f t="shared" si="0"/>
        <v>1</v>
      </c>
      <c r="E24" s="28">
        <f t="shared" si="1"/>
        <v>1756</v>
      </c>
      <c r="F24" s="29"/>
      <c r="G24" s="42">
        <f t="shared" si="2"/>
        <v>0.009615384615384616</v>
      </c>
      <c r="H24" s="43">
        <f t="shared" si="3"/>
        <v>0.001679707677297163</v>
      </c>
      <c r="I24" s="6"/>
      <c r="J24" s="6"/>
    </row>
    <row r="25" spans="1:10" s="23" customFormat="1" ht="12.75">
      <c r="A25" s="24">
        <v>22</v>
      </c>
      <c r="B25" s="25" t="s">
        <v>20</v>
      </c>
      <c r="C25" s="26">
        <v>83</v>
      </c>
      <c r="D25" s="27">
        <f t="shared" si="0"/>
        <v>1</v>
      </c>
      <c r="E25" s="28">
        <f t="shared" si="1"/>
        <v>332</v>
      </c>
      <c r="F25" s="29"/>
      <c r="G25" s="42">
        <f t="shared" si="2"/>
        <v>0.009615384615384616</v>
      </c>
      <c r="H25" s="43">
        <f t="shared" si="3"/>
        <v>0.00031757571119741347</v>
      </c>
      <c r="I25" s="6"/>
      <c r="J25" s="6"/>
    </row>
    <row r="26" spans="1:10" ht="12.75">
      <c r="A26" s="24">
        <v>23</v>
      </c>
      <c r="B26" s="25" t="s">
        <v>21</v>
      </c>
      <c r="C26" s="26">
        <v>2175</v>
      </c>
      <c r="D26" s="27">
        <f t="shared" si="0"/>
        <v>1</v>
      </c>
      <c r="E26" s="28">
        <f t="shared" si="1"/>
        <v>8700</v>
      </c>
      <c r="F26" s="29"/>
      <c r="G26" s="42">
        <f t="shared" si="2"/>
        <v>0.009615384615384616</v>
      </c>
      <c r="H26" s="43">
        <f t="shared" si="3"/>
        <v>0.008322014118727402</v>
      </c>
      <c r="I26" s="6"/>
      <c r="J26" s="6"/>
    </row>
    <row r="27" spans="1:10" ht="12.75">
      <c r="A27" s="24">
        <v>24</v>
      </c>
      <c r="B27" s="25" t="s">
        <v>22</v>
      </c>
      <c r="C27" s="26">
        <v>294</v>
      </c>
      <c r="D27" s="27">
        <f>ROUNDUP(C27/5000,0)</f>
        <v>1</v>
      </c>
      <c r="E27" s="28">
        <f t="shared" si="1"/>
        <v>1176</v>
      </c>
      <c r="F27" s="29"/>
      <c r="G27" s="42">
        <f t="shared" si="2"/>
        <v>0.009615384615384616</v>
      </c>
      <c r="H27" s="43">
        <f t="shared" si="3"/>
        <v>0.0011249067360486694</v>
      </c>
      <c r="I27" s="6"/>
      <c r="J27" s="6"/>
    </row>
    <row r="28" spans="1:10" ht="12.75">
      <c r="A28" s="24">
        <v>25</v>
      </c>
      <c r="B28" s="25" t="s">
        <v>23</v>
      </c>
      <c r="C28" s="26">
        <v>122</v>
      </c>
      <c r="D28" s="27">
        <f t="shared" si="0"/>
        <v>1</v>
      </c>
      <c r="E28" s="28">
        <f t="shared" si="1"/>
        <v>488</v>
      </c>
      <c r="F28" s="29"/>
      <c r="G28" s="42">
        <f t="shared" si="2"/>
        <v>0.009615384615384616</v>
      </c>
      <c r="H28" s="43">
        <f t="shared" si="3"/>
        <v>0.00046679803332631863</v>
      </c>
      <c r="I28" s="6"/>
      <c r="J28" s="6"/>
    </row>
    <row r="29" spans="1:10" ht="12.75">
      <c r="A29" s="24">
        <v>26</v>
      </c>
      <c r="B29" s="25" t="s">
        <v>24</v>
      </c>
      <c r="C29" s="26">
        <v>276</v>
      </c>
      <c r="D29" s="27">
        <f t="shared" si="0"/>
        <v>1</v>
      </c>
      <c r="E29" s="28">
        <f t="shared" si="1"/>
        <v>1104</v>
      </c>
      <c r="F29" s="29"/>
      <c r="G29" s="42">
        <f t="shared" si="2"/>
        <v>0.009615384615384616</v>
      </c>
      <c r="H29" s="43">
        <f t="shared" si="3"/>
        <v>0.0010560348950660978</v>
      </c>
      <c r="I29" s="6"/>
      <c r="J29" s="6"/>
    </row>
    <row r="30" spans="1:10" ht="12.75">
      <c r="A30" s="24">
        <v>27</v>
      </c>
      <c r="B30" s="25" t="s">
        <v>25</v>
      </c>
      <c r="C30" s="26">
        <v>440</v>
      </c>
      <c r="D30" s="27">
        <f t="shared" si="0"/>
        <v>1</v>
      </c>
      <c r="E30" s="28">
        <f t="shared" si="1"/>
        <v>1760</v>
      </c>
      <c r="F30" s="29"/>
      <c r="G30" s="42">
        <f t="shared" si="2"/>
        <v>0.009615384615384616</v>
      </c>
      <c r="H30" s="43">
        <f t="shared" si="3"/>
        <v>0.0016835338906850835</v>
      </c>
      <c r="I30" s="6"/>
      <c r="J30" s="6"/>
    </row>
    <row r="31" spans="1:8" s="6" customFormat="1" ht="12.75">
      <c r="A31" s="24">
        <v>28</v>
      </c>
      <c r="B31" s="25" t="s">
        <v>26</v>
      </c>
      <c r="C31" s="26">
        <v>285</v>
      </c>
      <c r="D31" s="27">
        <f t="shared" si="0"/>
        <v>1</v>
      </c>
      <c r="E31" s="28">
        <f t="shared" si="1"/>
        <v>1140</v>
      </c>
      <c r="F31" s="29"/>
      <c r="G31" s="42">
        <f t="shared" si="2"/>
        <v>0.009615384615384616</v>
      </c>
      <c r="H31" s="43">
        <f t="shared" si="3"/>
        <v>0.0010904708155573836</v>
      </c>
    </row>
    <row r="32" spans="1:10" ht="12.75">
      <c r="A32" s="24">
        <v>29</v>
      </c>
      <c r="B32" s="25" t="s">
        <v>27</v>
      </c>
      <c r="C32" s="26">
        <v>207</v>
      </c>
      <c r="D32" s="27">
        <f t="shared" si="0"/>
        <v>1</v>
      </c>
      <c r="E32" s="28">
        <f t="shared" si="1"/>
        <v>828</v>
      </c>
      <c r="F32" s="29"/>
      <c r="G32" s="42">
        <f t="shared" si="2"/>
        <v>0.009615384615384616</v>
      </c>
      <c r="H32" s="43">
        <f t="shared" si="3"/>
        <v>0.0007920261712995734</v>
      </c>
      <c r="I32" s="6"/>
      <c r="J32" s="6"/>
    </row>
    <row r="33" spans="1:10" ht="12.75">
      <c r="A33" s="24">
        <v>30</v>
      </c>
      <c r="B33" s="19" t="s">
        <v>28</v>
      </c>
      <c r="C33" s="16">
        <v>894</v>
      </c>
      <c r="D33" s="27">
        <f t="shared" si="0"/>
        <v>1</v>
      </c>
      <c r="E33" s="17">
        <f t="shared" si="1"/>
        <v>3576</v>
      </c>
      <c r="F33" s="18"/>
      <c r="G33" s="42">
        <f t="shared" si="2"/>
        <v>0.009615384615384616</v>
      </c>
      <c r="H33" s="43">
        <f t="shared" si="3"/>
        <v>0.003420634768801056</v>
      </c>
      <c r="I33" s="15"/>
      <c r="J33" s="15"/>
    </row>
    <row r="34" spans="1:10" ht="12.75">
      <c r="A34" s="24">
        <v>31</v>
      </c>
      <c r="B34" s="19" t="s">
        <v>29</v>
      </c>
      <c r="C34" s="16">
        <v>1405</v>
      </c>
      <c r="D34" s="27">
        <f t="shared" si="0"/>
        <v>1</v>
      </c>
      <c r="E34" s="17">
        <f t="shared" si="1"/>
        <v>5620</v>
      </c>
      <c r="F34" s="18"/>
      <c r="G34" s="42">
        <f t="shared" si="2"/>
        <v>0.009615384615384616</v>
      </c>
      <c r="H34" s="43">
        <f t="shared" si="3"/>
        <v>0.005375829810028506</v>
      </c>
      <c r="I34" s="15"/>
      <c r="J34" s="15"/>
    </row>
    <row r="35" spans="1:10" ht="12.75">
      <c r="A35" s="24">
        <v>32</v>
      </c>
      <c r="B35" s="19" t="s">
        <v>30</v>
      </c>
      <c r="C35" s="16">
        <v>426</v>
      </c>
      <c r="D35" s="27">
        <f t="shared" si="0"/>
        <v>1</v>
      </c>
      <c r="E35" s="17">
        <f t="shared" si="1"/>
        <v>1704</v>
      </c>
      <c r="F35" s="18"/>
      <c r="G35" s="42">
        <f t="shared" si="2"/>
        <v>0.009615384615384616</v>
      </c>
      <c r="H35" s="43">
        <f t="shared" si="3"/>
        <v>0.0016299669032541946</v>
      </c>
      <c r="I35" s="15"/>
      <c r="J35" s="15"/>
    </row>
    <row r="36" spans="1:10" ht="12.75">
      <c r="A36" s="24">
        <v>33</v>
      </c>
      <c r="B36" s="19" t="s">
        <v>68</v>
      </c>
      <c r="C36" s="7">
        <v>563</v>
      </c>
      <c r="D36" s="27">
        <f t="shared" si="0"/>
        <v>1</v>
      </c>
      <c r="E36" s="17">
        <f t="shared" si="1"/>
        <v>2252</v>
      </c>
      <c r="F36" s="18"/>
      <c r="G36" s="42">
        <f t="shared" si="2"/>
        <v>0.009615384615384616</v>
      </c>
      <c r="H36" s="43">
        <f t="shared" si="3"/>
        <v>0.0021541581373993226</v>
      </c>
      <c r="I36" s="15"/>
      <c r="J36" s="15"/>
    </row>
    <row r="37" spans="1:10" s="11" customFormat="1" ht="12.75">
      <c r="A37" s="24">
        <v>34</v>
      </c>
      <c r="B37" s="19" t="s">
        <v>31</v>
      </c>
      <c r="C37" s="7">
        <v>8837</v>
      </c>
      <c r="D37" s="27">
        <f t="shared" si="0"/>
        <v>2</v>
      </c>
      <c r="E37" s="17">
        <f t="shared" si="1"/>
        <v>35348</v>
      </c>
      <c r="F37" s="18"/>
      <c r="G37" s="42">
        <f t="shared" si="2"/>
        <v>0.019230769230769232</v>
      </c>
      <c r="H37" s="43">
        <f t="shared" si="3"/>
        <v>0.033812247709054735</v>
      </c>
      <c r="I37" s="15"/>
      <c r="J37" s="15"/>
    </row>
    <row r="38" spans="1:8" s="6" customFormat="1" ht="12.75">
      <c r="A38" s="24">
        <v>35</v>
      </c>
      <c r="B38" s="25" t="s">
        <v>32</v>
      </c>
      <c r="C38" s="26">
        <v>190</v>
      </c>
      <c r="D38" s="27">
        <f t="shared" si="0"/>
        <v>1</v>
      </c>
      <c r="E38" s="28">
        <f t="shared" si="1"/>
        <v>760</v>
      </c>
      <c r="F38" s="29"/>
      <c r="G38" s="42">
        <f t="shared" si="2"/>
        <v>0.009615384615384616</v>
      </c>
      <c r="H38" s="43">
        <f t="shared" si="3"/>
        <v>0.0007269805437049225</v>
      </c>
    </row>
    <row r="39" spans="1:10" ht="12.75">
      <c r="A39" s="24">
        <v>36</v>
      </c>
      <c r="B39" s="19" t="s">
        <v>33</v>
      </c>
      <c r="C39" s="16">
        <v>801</v>
      </c>
      <c r="D39" s="27">
        <f t="shared" si="0"/>
        <v>1</v>
      </c>
      <c r="E39" s="17">
        <f t="shared" si="1"/>
        <v>3204</v>
      </c>
      <c r="F39" s="18"/>
      <c r="G39" s="42">
        <f t="shared" si="2"/>
        <v>0.009615384615384616</v>
      </c>
      <c r="H39" s="43">
        <f t="shared" si="3"/>
        <v>0.003064796923724436</v>
      </c>
      <c r="I39" s="15"/>
      <c r="J39" s="15"/>
    </row>
    <row r="40" spans="1:10" ht="12.75">
      <c r="A40" s="24">
        <v>37</v>
      </c>
      <c r="B40" s="19" t="s">
        <v>34</v>
      </c>
      <c r="C40" s="16">
        <v>236</v>
      </c>
      <c r="D40" s="27">
        <f t="shared" si="0"/>
        <v>1</v>
      </c>
      <c r="E40" s="17">
        <f t="shared" si="1"/>
        <v>944</v>
      </c>
      <c r="F40" s="18"/>
      <c r="G40" s="42">
        <f t="shared" si="2"/>
        <v>0.009615384615384616</v>
      </c>
      <c r="H40" s="43">
        <f t="shared" si="3"/>
        <v>0.000902986359549272</v>
      </c>
      <c r="I40" s="15"/>
      <c r="J40" s="15"/>
    </row>
    <row r="41" spans="1:10" ht="12.75">
      <c r="A41" s="24">
        <v>38</v>
      </c>
      <c r="B41" s="19" t="s">
        <v>64</v>
      </c>
      <c r="C41" s="16">
        <v>1790</v>
      </c>
      <c r="D41" s="27">
        <f t="shared" si="0"/>
        <v>1</v>
      </c>
      <c r="E41" s="17">
        <f t="shared" si="1"/>
        <v>7160</v>
      </c>
      <c r="F41" s="18"/>
      <c r="G41" s="42">
        <f t="shared" si="2"/>
        <v>0.009615384615384616</v>
      </c>
      <c r="H41" s="43">
        <f t="shared" si="3"/>
        <v>0.006848921964377953</v>
      </c>
      <c r="I41" s="15"/>
      <c r="J41" s="15"/>
    </row>
    <row r="42" spans="1:10" ht="12.75">
      <c r="A42" s="24">
        <v>39</v>
      </c>
      <c r="B42" s="19" t="s">
        <v>35</v>
      </c>
      <c r="C42" s="16">
        <v>394</v>
      </c>
      <c r="D42" s="27">
        <f t="shared" si="0"/>
        <v>1</v>
      </c>
      <c r="E42" s="17">
        <f t="shared" si="1"/>
        <v>1576</v>
      </c>
      <c r="F42" s="18"/>
      <c r="G42" s="42">
        <f t="shared" si="2"/>
        <v>0.009615384615384616</v>
      </c>
      <c r="H42" s="43">
        <f t="shared" si="3"/>
        <v>0.0015075280748407338</v>
      </c>
      <c r="I42" s="15"/>
      <c r="J42" s="15"/>
    </row>
    <row r="43" spans="1:10" ht="12.75">
      <c r="A43" s="24">
        <v>40</v>
      </c>
      <c r="B43" s="19" t="s">
        <v>36</v>
      </c>
      <c r="C43" s="16">
        <v>90</v>
      </c>
      <c r="D43" s="27">
        <f t="shared" si="0"/>
        <v>1</v>
      </c>
      <c r="E43" s="17">
        <f t="shared" si="1"/>
        <v>360</v>
      </c>
      <c r="F43" s="18"/>
      <c r="G43" s="42">
        <f t="shared" si="2"/>
        <v>0.009615384615384616</v>
      </c>
      <c r="H43" s="43">
        <f t="shared" si="3"/>
        <v>0.000344359204912858</v>
      </c>
      <c r="I43" s="15"/>
      <c r="J43" s="15"/>
    </row>
    <row r="44" spans="1:10" ht="12.75">
      <c r="A44" s="24">
        <v>41</v>
      </c>
      <c r="B44" s="19" t="s">
        <v>37</v>
      </c>
      <c r="C44" s="7">
        <v>626</v>
      </c>
      <c r="D44" s="27">
        <f t="shared" si="0"/>
        <v>1</v>
      </c>
      <c r="E44" s="17">
        <f t="shared" si="1"/>
        <v>2504</v>
      </c>
      <c r="F44" s="18"/>
      <c r="G44" s="42">
        <f t="shared" si="2"/>
        <v>0.009615384615384616</v>
      </c>
      <c r="H44" s="43">
        <f t="shared" si="3"/>
        <v>0.0023952095808383233</v>
      </c>
      <c r="I44" s="15"/>
      <c r="J44" s="15"/>
    </row>
    <row r="45" spans="1:10" s="6" customFormat="1" ht="12.75">
      <c r="A45" s="24">
        <v>42</v>
      </c>
      <c r="B45" s="19" t="s">
        <v>38</v>
      </c>
      <c r="C45" s="7">
        <v>296</v>
      </c>
      <c r="D45" s="27">
        <f t="shared" si="0"/>
        <v>1</v>
      </c>
      <c r="E45" s="17">
        <f t="shared" si="1"/>
        <v>1184</v>
      </c>
      <c r="F45" s="18"/>
      <c r="G45" s="42">
        <f t="shared" si="2"/>
        <v>0.009615384615384616</v>
      </c>
      <c r="H45" s="43">
        <f t="shared" si="3"/>
        <v>0.0011325591628245108</v>
      </c>
      <c r="I45" s="15"/>
      <c r="J45" s="15"/>
    </row>
    <row r="46" spans="1:10" ht="12.75">
      <c r="A46" s="24">
        <v>43</v>
      </c>
      <c r="B46" s="19" t="s">
        <v>39</v>
      </c>
      <c r="C46" s="7">
        <v>116</v>
      </c>
      <c r="D46" s="27">
        <f t="shared" si="0"/>
        <v>1</v>
      </c>
      <c r="E46" s="17">
        <f t="shared" si="1"/>
        <v>464</v>
      </c>
      <c r="F46" s="18"/>
      <c r="G46" s="42">
        <f t="shared" si="2"/>
        <v>0.009615384615384616</v>
      </c>
      <c r="H46" s="43">
        <f t="shared" si="3"/>
        <v>0.00044384075299879475</v>
      </c>
      <c r="I46" s="15"/>
      <c r="J46" s="15"/>
    </row>
    <row r="47" spans="1:10" ht="12.75">
      <c r="A47" s="24">
        <v>44</v>
      </c>
      <c r="B47" s="19" t="s">
        <v>40</v>
      </c>
      <c r="C47" s="7">
        <v>267</v>
      </c>
      <c r="D47" s="27">
        <f t="shared" si="0"/>
        <v>1</v>
      </c>
      <c r="E47" s="17">
        <f t="shared" si="1"/>
        <v>1068</v>
      </c>
      <c r="F47" s="18"/>
      <c r="G47" s="42">
        <f t="shared" si="2"/>
        <v>0.009615384615384616</v>
      </c>
      <c r="H47" s="43">
        <f t="shared" si="3"/>
        <v>0.001021598974574812</v>
      </c>
      <c r="I47" s="15"/>
      <c r="J47" s="15"/>
    </row>
    <row r="48" spans="1:10" ht="12.75">
      <c r="A48" s="24">
        <v>45</v>
      </c>
      <c r="B48" s="19" t="s">
        <v>41</v>
      </c>
      <c r="C48" s="7">
        <v>771</v>
      </c>
      <c r="D48" s="27">
        <f t="shared" si="0"/>
        <v>1</v>
      </c>
      <c r="E48" s="17">
        <f t="shared" si="1"/>
        <v>3084</v>
      </c>
      <c r="F48" s="18"/>
      <c r="G48" s="42">
        <f t="shared" si="2"/>
        <v>0.009615384615384616</v>
      </c>
      <c r="H48" s="43">
        <f t="shared" si="3"/>
        <v>0.002950010522086817</v>
      </c>
      <c r="I48" s="15"/>
      <c r="J48" s="15"/>
    </row>
    <row r="49" spans="1:10" ht="12.75">
      <c r="A49" s="24">
        <v>46</v>
      </c>
      <c r="B49" s="19" t="s">
        <v>42</v>
      </c>
      <c r="C49" s="7">
        <v>1070</v>
      </c>
      <c r="D49" s="27">
        <f t="shared" si="0"/>
        <v>1</v>
      </c>
      <c r="E49" s="17">
        <f t="shared" si="1"/>
        <v>4280</v>
      </c>
      <c r="F49" s="18"/>
      <c r="G49" s="42">
        <f t="shared" si="2"/>
        <v>0.009615384615384616</v>
      </c>
      <c r="H49" s="43">
        <f t="shared" si="3"/>
        <v>0.0040940483250750895</v>
      </c>
      <c r="I49" s="15"/>
      <c r="J49" s="15"/>
    </row>
    <row r="50" spans="1:10" ht="12.75">
      <c r="A50" s="24">
        <v>47</v>
      </c>
      <c r="B50" s="19" t="s">
        <v>43</v>
      </c>
      <c r="C50" s="7">
        <v>789</v>
      </c>
      <c r="D50" s="27">
        <f t="shared" si="0"/>
        <v>1</v>
      </c>
      <c r="E50" s="17">
        <f t="shared" si="1"/>
        <v>3156</v>
      </c>
      <c r="F50" s="18"/>
      <c r="G50" s="42">
        <f t="shared" si="2"/>
        <v>0.009615384615384616</v>
      </c>
      <c r="H50" s="43">
        <f t="shared" si="3"/>
        <v>0.0030188823630693884</v>
      </c>
      <c r="I50" s="15"/>
      <c r="J50" s="15"/>
    </row>
    <row r="51" spans="1:10" s="11" customFormat="1" ht="12.75">
      <c r="A51" s="24">
        <v>48</v>
      </c>
      <c r="B51" s="19" t="s">
        <v>44</v>
      </c>
      <c r="C51" s="7">
        <v>2924</v>
      </c>
      <c r="D51" s="27">
        <f t="shared" si="0"/>
        <v>1</v>
      </c>
      <c r="E51" s="17">
        <f t="shared" si="1"/>
        <v>11696</v>
      </c>
      <c r="F51" s="18"/>
      <c r="G51" s="42">
        <f t="shared" si="2"/>
        <v>0.009615384615384616</v>
      </c>
      <c r="H51" s="43">
        <f t="shared" si="3"/>
        <v>0.011187847946279965</v>
      </c>
      <c r="I51" s="15"/>
      <c r="J51" s="15"/>
    </row>
    <row r="52" spans="1:10" ht="12.75">
      <c r="A52" s="24">
        <v>49</v>
      </c>
      <c r="B52" s="19" t="s">
        <v>45</v>
      </c>
      <c r="C52" s="7">
        <v>595</v>
      </c>
      <c r="D52" s="27">
        <f t="shared" si="0"/>
        <v>1</v>
      </c>
      <c r="E52" s="17">
        <f t="shared" si="1"/>
        <v>2380</v>
      </c>
      <c r="F52" s="18"/>
      <c r="G52" s="42">
        <f t="shared" si="2"/>
        <v>0.009615384615384616</v>
      </c>
      <c r="H52" s="43">
        <f t="shared" si="3"/>
        <v>0.0022765969658127836</v>
      </c>
      <c r="I52" s="15"/>
      <c r="J52" s="15"/>
    </row>
    <row r="53" spans="1:10" ht="12.75">
      <c r="A53" s="24">
        <v>50</v>
      </c>
      <c r="B53" s="19" t="s">
        <v>46</v>
      </c>
      <c r="C53" s="7">
        <v>855</v>
      </c>
      <c r="D53" s="27">
        <f t="shared" si="0"/>
        <v>1</v>
      </c>
      <c r="E53" s="17">
        <f t="shared" si="1"/>
        <v>3420</v>
      </c>
      <c r="F53" s="18"/>
      <c r="G53" s="42">
        <f t="shared" si="2"/>
        <v>0.009615384615384616</v>
      </c>
      <c r="H53" s="43">
        <f t="shared" si="3"/>
        <v>0.003271412446672151</v>
      </c>
      <c r="I53" s="15"/>
      <c r="J53" s="15"/>
    </row>
    <row r="54" spans="1:10" ht="12.75">
      <c r="A54" s="24">
        <v>51</v>
      </c>
      <c r="B54" s="19" t="s">
        <v>47</v>
      </c>
      <c r="C54" s="7">
        <v>251</v>
      </c>
      <c r="D54" s="27">
        <f t="shared" si="0"/>
        <v>1</v>
      </c>
      <c r="E54" s="17">
        <f t="shared" si="1"/>
        <v>1004</v>
      </c>
      <c r="F54" s="18"/>
      <c r="G54" s="42">
        <f t="shared" si="2"/>
        <v>0.009615384615384616</v>
      </c>
      <c r="H54" s="43">
        <f t="shared" si="3"/>
        <v>0.0009603795603680817</v>
      </c>
      <c r="I54" s="15"/>
      <c r="J54" s="15"/>
    </row>
    <row r="55" spans="1:10" ht="12.75">
      <c r="A55" s="24">
        <v>52</v>
      </c>
      <c r="B55" s="19" t="s">
        <v>71</v>
      </c>
      <c r="C55" s="7">
        <v>2901</v>
      </c>
      <c r="D55" s="27">
        <f t="shared" si="0"/>
        <v>1</v>
      </c>
      <c r="E55" s="17">
        <f t="shared" si="1"/>
        <v>11604</v>
      </c>
      <c r="F55" s="18"/>
      <c r="G55" s="42">
        <f t="shared" si="2"/>
        <v>0.009615384615384616</v>
      </c>
      <c r="H55" s="43">
        <f t="shared" si="3"/>
        <v>0.01109984503835779</v>
      </c>
      <c r="I55" s="15"/>
      <c r="J55" s="15"/>
    </row>
    <row r="56" spans="1:10" ht="12.75">
      <c r="A56" s="24">
        <v>53</v>
      </c>
      <c r="B56" s="19" t="s">
        <v>48</v>
      </c>
      <c r="C56" s="7">
        <v>1612</v>
      </c>
      <c r="D56" s="27">
        <f t="shared" si="0"/>
        <v>1</v>
      </c>
      <c r="E56" s="17">
        <f t="shared" si="1"/>
        <v>6448</v>
      </c>
      <c r="F56" s="18"/>
      <c r="G56" s="42">
        <f t="shared" si="2"/>
        <v>0.009615384615384616</v>
      </c>
      <c r="H56" s="43">
        <f t="shared" si="3"/>
        <v>0.0061678559813280786</v>
      </c>
      <c r="I56" s="15"/>
      <c r="J56" s="15"/>
    </row>
    <row r="57" spans="1:8" s="6" customFormat="1" ht="12.75">
      <c r="A57" s="24">
        <v>54</v>
      </c>
      <c r="B57" s="25" t="s">
        <v>49</v>
      </c>
      <c r="C57" s="7">
        <v>489</v>
      </c>
      <c r="D57" s="27">
        <f t="shared" si="0"/>
        <v>1</v>
      </c>
      <c r="E57" s="28">
        <f t="shared" si="1"/>
        <v>1956</v>
      </c>
      <c r="F57" s="29"/>
      <c r="G57" s="42">
        <f t="shared" si="2"/>
        <v>0.009615384615384616</v>
      </c>
      <c r="H57" s="43">
        <f t="shared" si="3"/>
        <v>0.001871018346693195</v>
      </c>
    </row>
    <row r="58" spans="1:10" s="6" customFormat="1" ht="12.75">
      <c r="A58" s="24">
        <v>55</v>
      </c>
      <c r="B58" s="19" t="s">
        <v>50</v>
      </c>
      <c r="C58" s="7">
        <v>174</v>
      </c>
      <c r="D58" s="27">
        <f t="shared" si="0"/>
        <v>1</v>
      </c>
      <c r="E58" s="17">
        <f t="shared" si="1"/>
        <v>696</v>
      </c>
      <c r="F58" s="18"/>
      <c r="G58" s="42">
        <f t="shared" si="2"/>
        <v>0.009615384615384616</v>
      </c>
      <c r="H58" s="43">
        <f t="shared" si="3"/>
        <v>0.0006657611294981921</v>
      </c>
      <c r="I58" s="15"/>
      <c r="J58" s="15"/>
    </row>
    <row r="59" spans="1:8" s="6" customFormat="1" ht="12.75">
      <c r="A59" s="24">
        <v>56</v>
      </c>
      <c r="B59" s="30" t="s">
        <v>51</v>
      </c>
      <c r="C59" s="7">
        <v>17166</v>
      </c>
      <c r="D59" s="27">
        <f t="shared" si="0"/>
        <v>4</v>
      </c>
      <c r="E59" s="28">
        <f t="shared" si="1"/>
        <v>68664</v>
      </c>
      <c r="F59" s="29"/>
      <c r="G59" s="42">
        <f t="shared" si="2"/>
        <v>0.038461538461538464</v>
      </c>
      <c r="H59" s="43">
        <f t="shared" si="3"/>
        <v>0.06568077901704578</v>
      </c>
    </row>
    <row r="60" spans="1:8" s="6" customFormat="1" ht="12.75">
      <c r="A60" s="24">
        <v>57</v>
      </c>
      <c r="B60" s="25" t="s">
        <v>61</v>
      </c>
      <c r="C60" s="7">
        <v>1899</v>
      </c>
      <c r="D60" s="27">
        <f t="shared" si="0"/>
        <v>1</v>
      </c>
      <c r="E60" s="28">
        <f t="shared" si="1"/>
        <v>7596</v>
      </c>
      <c r="F60" s="29"/>
      <c r="G60" s="42">
        <f t="shared" si="2"/>
        <v>0.009615384615384616</v>
      </c>
      <c r="H60" s="43">
        <f t="shared" si="3"/>
        <v>0.0072659792236613036</v>
      </c>
    </row>
    <row r="61" spans="1:10" s="11" customFormat="1" ht="12.75">
      <c r="A61" s="24">
        <v>58</v>
      </c>
      <c r="B61" s="19" t="s">
        <v>52</v>
      </c>
      <c r="C61" s="7">
        <v>7870</v>
      </c>
      <c r="D61" s="27">
        <f t="shared" si="0"/>
        <v>2</v>
      </c>
      <c r="E61" s="17">
        <f t="shared" si="1"/>
        <v>31480</v>
      </c>
      <c r="F61" s="18"/>
      <c r="G61" s="42">
        <f t="shared" si="2"/>
        <v>0.019230769230769232</v>
      </c>
      <c r="H61" s="43">
        <f t="shared" si="3"/>
        <v>0.030112299362935472</v>
      </c>
      <c r="I61" s="15"/>
      <c r="J61" s="15"/>
    </row>
    <row r="62" spans="1:10" s="11" customFormat="1" ht="12.75">
      <c r="A62" s="24">
        <v>59</v>
      </c>
      <c r="B62" s="12" t="s">
        <v>53</v>
      </c>
      <c r="C62" s="7">
        <v>92952</v>
      </c>
      <c r="D62" s="27">
        <f t="shared" si="0"/>
        <v>19</v>
      </c>
      <c r="E62" s="17">
        <f t="shared" si="1"/>
        <v>371808</v>
      </c>
      <c r="F62" s="18"/>
      <c r="G62" s="42">
        <f t="shared" si="2"/>
        <v>0.18269230769230768</v>
      </c>
      <c r="H62" s="43">
        <f t="shared" si="3"/>
        <v>0.35565418683399974</v>
      </c>
      <c r="I62" s="15"/>
      <c r="J62" s="15"/>
    </row>
    <row r="63" spans="1:10" s="37" customFormat="1" ht="12.75">
      <c r="A63" s="35">
        <v>60</v>
      </c>
      <c r="B63" s="19" t="s">
        <v>75</v>
      </c>
      <c r="C63" s="7">
        <v>4380</v>
      </c>
      <c r="D63" s="27">
        <f t="shared" si="0"/>
        <v>1</v>
      </c>
      <c r="E63" s="17">
        <f>C63*4/2</f>
        <v>8760</v>
      </c>
      <c r="F63" s="18"/>
      <c r="G63" s="42">
        <f t="shared" si="2"/>
        <v>0.009615384615384616</v>
      </c>
      <c r="H63" s="43">
        <f t="shared" si="3"/>
        <v>0.00837940731954621</v>
      </c>
      <c r="I63" s="36"/>
      <c r="J63" s="36"/>
    </row>
    <row r="64" spans="1:10" ht="12.75">
      <c r="A64" s="24">
        <v>61</v>
      </c>
      <c r="B64" s="19" t="s">
        <v>70</v>
      </c>
      <c r="C64" s="7">
        <v>1071</v>
      </c>
      <c r="D64" s="27">
        <f t="shared" si="0"/>
        <v>1</v>
      </c>
      <c r="E64" s="17">
        <f t="shared" si="1"/>
        <v>4284</v>
      </c>
      <c r="F64" s="18"/>
      <c r="G64" s="42">
        <f t="shared" si="2"/>
        <v>0.009615384615384616</v>
      </c>
      <c r="H64" s="43">
        <f t="shared" si="3"/>
        <v>0.00409787453846301</v>
      </c>
      <c r="I64" s="15"/>
      <c r="J64" s="15"/>
    </row>
    <row r="65" spans="1:10" ht="12.75">
      <c r="A65" s="24">
        <v>62</v>
      </c>
      <c r="B65" s="19" t="s">
        <v>54</v>
      </c>
      <c r="C65" s="7">
        <v>883</v>
      </c>
      <c r="D65" s="27">
        <f t="shared" si="0"/>
        <v>1</v>
      </c>
      <c r="E65" s="17">
        <f t="shared" si="1"/>
        <v>3532</v>
      </c>
      <c r="F65" s="18"/>
      <c r="G65" s="42">
        <f t="shared" si="2"/>
        <v>0.009615384615384616</v>
      </c>
      <c r="H65" s="43">
        <f t="shared" si="3"/>
        <v>0.003378546421533929</v>
      </c>
      <c r="I65" s="15"/>
      <c r="J65" s="15"/>
    </row>
    <row r="66" spans="1:10" ht="12.75">
      <c r="A66" s="24">
        <v>63</v>
      </c>
      <c r="B66" s="19" t="s">
        <v>55</v>
      </c>
      <c r="C66" s="7">
        <v>2199</v>
      </c>
      <c r="D66" s="27">
        <f t="shared" si="0"/>
        <v>1</v>
      </c>
      <c r="E66" s="17">
        <f t="shared" si="1"/>
        <v>8796</v>
      </c>
      <c r="F66" s="18"/>
      <c r="G66" s="42">
        <f t="shared" si="2"/>
        <v>0.009615384615384616</v>
      </c>
      <c r="H66" s="43">
        <f t="shared" si="3"/>
        <v>0.008413843240037498</v>
      </c>
      <c r="I66" s="15"/>
      <c r="J66" s="15"/>
    </row>
    <row r="67" spans="1:10" ht="12.75">
      <c r="A67" s="24">
        <v>64</v>
      </c>
      <c r="B67" s="19" t="s">
        <v>56</v>
      </c>
      <c r="C67" s="7">
        <v>726</v>
      </c>
      <c r="D67" s="27">
        <f t="shared" si="0"/>
        <v>1</v>
      </c>
      <c r="E67" s="17">
        <f t="shared" si="1"/>
        <v>2904</v>
      </c>
      <c r="F67" s="18"/>
      <c r="G67" s="42">
        <f t="shared" si="2"/>
        <v>0.009615384615384616</v>
      </c>
      <c r="H67" s="43">
        <f t="shared" si="3"/>
        <v>0.0027778309196303877</v>
      </c>
      <c r="I67" s="15"/>
      <c r="J67" s="15"/>
    </row>
    <row r="68" spans="1:10" ht="12.75">
      <c r="A68" s="24">
        <v>65</v>
      </c>
      <c r="B68" s="19" t="s">
        <v>57</v>
      </c>
      <c r="C68" s="7">
        <v>943</v>
      </c>
      <c r="D68" s="27">
        <f>ROUNDUP(C68/5000,0)</f>
        <v>1</v>
      </c>
      <c r="E68" s="17">
        <f>C68*4</f>
        <v>3772</v>
      </c>
      <c r="F68" s="18"/>
      <c r="G68" s="42">
        <f t="shared" si="2"/>
        <v>0.009615384615384616</v>
      </c>
      <c r="H68" s="43">
        <f t="shared" si="3"/>
        <v>0.0036081192248091677</v>
      </c>
      <c r="I68" s="15"/>
      <c r="J68" s="15"/>
    </row>
    <row r="69" spans="1:10" ht="12.75">
      <c r="A69" s="24">
        <v>67</v>
      </c>
      <c r="B69" s="19" t="s">
        <v>58</v>
      </c>
      <c r="C69" s="7">
        <v>239</v>
      </c>
      <c r="D69" s="27">
        <f>ROUNDUP(C69/5000,0)</f>
        <v>1</v>
      </c>
      <c r="E69" s="17">
        <f>C69*4</f>
        <v>956</v>
      </c>
      <c r="F69" s="18"/>
      <c r="G69" s="42">
        <f>D69/104</f>
        <v>0.009615384615384616</v>
      </c>
      <c r="H69" s="43">
        <f t="shared" si="3"/>
        <v>0.000914464999713034</v>
      </c>
      <c r="I69" s="15"/>
      <c r="J69" s="15"/>
    </row>
    <row r="70" spans="1:10" ht="12.75">
      <c r="A70" s="7"/>
      <c r="B70" s="12" t="s">
        <v>73</v>
      </c>
      <c r="C70" s="20">
        <f>SUM(C4:C69)</f>
        <v>263545</v>
      </c>
      <c r="D70" s="14">
        <f>SUM(D4:D69)</f>
        <v>104</v>
      </c>
      <c r="E70" s="17">
        <f>SUM(E4:E69)</f>
        <v>1045420</v>
      </c>
      <c r="F70" s="13"/>
      <c r="G70" s="38">
        <f>SUM(G4:G69)</f>
        <v>0.9999999999999994</v>
      </c>
      <c r="H70" s="43">
        <f t="shared" si="3"/>
        <v>1</v>
      </c>
      <c r="I70" s="15"/>
      <c r="J70" s="15"/>
    </row>
    <row r="71" spans="2:4" ht="12.75">
      <c r="B71" s="8" t="s">
        <v>66</v>
      </c>
      <c r="C71" s="34"/>
      <c r="D71" s="2"/>
    </row>
    <row r="72" spans="2:4" ht="12.75">
      <c r="B72" s="9" t="s">
        <v>65</v>
      </c>
      <c r="C72" s="34"/>
      <c r="D72" s="2"/>
    </row>
    <row r="73" spans="2:4" ht="12.75">
      <c r="B73" s="9" t="s">
        <v>67</v>
      </c>
      <c r="C73" s="34"/>
      <c r="D73" s="2"/>
    </row>
    <row r="74" ht="12.75">
      <c r="B74" s="10" t="s">
        <v>69</v>
      </c>
    </row>
    <row r="75" spans="2:5" ht="12.75">
      <c r="B75" s="21" t="s">
        <v>72</v>
      </c>
      <c r="C75" s="21"/>
      <c r="D75" s="15"/>
      <c r="E75" s="22"/>
    </row>
    <row r="76" spans="2:5" ht="12.75">
      <c r="B76" s="21" t="s">
        <v>74</v>
      </c>
      <c r="C76" s="21"/>
      <c r="D76" s="15"/>
      <c r="E76" s="22"/>
    </row>
    <row r="77" ht="12.75">
      <c r="B77" s="10" t="s">
        <v>78</v>
      </c>
    </row>
    <row r="78" ht="12.75">
      <c r="B78" t="s">
        <v>77</v>
      </c>
    </row>
    <row r="79" ht="12.75">
      <c r="B79" s="4" t="s">
        <v>76</v>
      </c>
    </row>
    <row r="80" ht="12.75">
      <c r="B80" s="3"/>
    </row>
  </sheetData>
  <sheetProtection/>
  <hyperlinks>
    <hyperlink ref="B79" r:id="rId1" display="https://www.czso.cz/documents/10180/91917344/1300721903.pdf/ea01e710-2ae5-49f3-8792-ebb384754346?version=1.0"/>
  </hyperlinks>
  <printOptions/>
  <pageMargins left="0.7480314960629921" right="0.7480314960629921" top="0.3937007874015748" bottom="0.2362204724409449" header="0.5118110236220472" footer="0.2755905511811024"/>
  <pageSetup horizontalDpi="300" verticalDpi="300" orientation="portrait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Uživatel systému Windows</cp:lastModifiedBy>
  <cp:lastPrinted>2019-12-19T12:20:23Z</cp:lastPrinted>
  <dcterms:created xsi:type="dcterms:W3CDTF">2002-01-10T09:50:47Z</dcterms:created>
  <dcterms:modified xsi:type="dcterms:W3CDTF">2019-12-19T13:38:31Z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