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'List1'!$A$1:$H$79</definedName>
  </definedNames>
  <calcPr fullCalcOnLoad="1"/>
</workbook>
</file>

<file path=xl/sharedStrings.xml><?xml version="1.0" encoding="utf-8"?>
<sst xmlns="http://schemas.openxmlformats.org/spreadsheetml/2006/main" count="83" uniqueCount="83">
  <si>
    <t>Obec</t>
  </si>
  <si>
    <t>Děčín</t>
  </si>
  <si>
    <t>Benešov nad Ploučnicí</t>
  </si>
  <si>
    <t>Bynovec</t>
  </si>
  <si>
    <t>Česká Kamenice</t>
  </si>
  <si>
    <t>Dobkovice</t>
  </si>
  <si>
    <t>Dolní Poustevna</t>
  </si>
  <si>
    <t>Františkov nad Ploučnicí</t>
  </si>
  <si>
    <t>Hřensko</t>
  </si>
  <si>
    <t>Huntířov</t>
  </si>
  <si>
    <t>Janská</t>
  </si>
  <si>
    <t>Jetřichovice</t>
  </si>
  <si>
    <t>Jílové u Děčína</t>
  </si>
  <si>
    <t>Krásná Lípa</t>
  </si>
  <si>
    <t>Kunratice</t>
  </si>
  <si>
    <t>Kytlice</t>
  </si>
  <si>
    <t>Lipová</t>
  </si>
  <si>
    <t xml:space="preserve">Malá Veleň              </t>
  </si>
  <si>
    <t>Litoměřice</t>
  </si>
  <si>
    <t>Brňany</t>
  </si>
  <si>
    <t>Brzánky</t>
  </si>
  <si>
    <t>Budyně nad Ohří</t>
  </si>
  <si>
    <t>Černouček</t>
  </si>
  <si>
    <t>Dlažkovice</t>
  </si>
  <si>
    <t>Dolánky nad Ohří</t>
  </si>
  <si>
    <t>Dušníky</t>
  </si>
  <si>
    <t>Evaň (a Horka)</t>
  </si>
  <si>
    <t>Chotiněves</t>
  </si>
  <si>
    <t>Krabčice</t>
  </si>
  <si>
    <t>Křešice</t>
  </si>
  <si>
    <t>Libotenice</t>
  </si>
  <si>
    <t>Lovosice</t>
  </si>
  <si>
    <t>Malíč</t>
  </si>
  <si>
    <t>Martiněves</t>
  </si>
  <si>
    <t>Miřejovice</t>
  </si>
  <si>
    <t>Nové Dvory</t>
  </si>
  <si>
    <t>Oleško</t>
  </si>
  <si>
    <t>Prackovice nad Labem</t>
  </si>
  <si>
    <t>Přestavlky</t>
  </si>
  <si>
    <t>Radovesice</t>
  </si>
  <si>
    <t>Rochov</t>
  </si>
  <si>
    <t>Siřejovice</t>
  </si>
  <si>
    <t>Snědovice</t>
  </si>
  <si>
    <t>Straškov-Vodochody</t>
  </si>
  <si>
    <t>Sulejovice</t>
  </si>
  <si>
    <t>Terezín</t>
  </si>
  <si>
    <t>Travčice</t>
  </si>
  <si>
    <t>Třebívlice</t>
  </si>
  <si>
    <t>Úpohlavy</t>
  </si>
  <si>
    <t>Velemín</t>
  </si>
  <si>
    <t>Velké Žernoseky</t>
  </si>
  <si>
    <t>Vlastislav</t>
  </si>
  <si>
    <t>Bílina</t>
  </si>
  <si>
    <t>Dubí</t>
  </si>
  <si>
    <t>Ústí nad Labem</t>
  </si>
  <si>
    <t>Chabařovice</t>
  </si>
  <si>
    <t>Petrovice</t>
  </si>
  <si>
    <t>Povrly</t>
  </si>
  <si>
    <t>Telnice</t>
  </si>
  <si>
    <t>Tisá</t>
  </si>
  <si>
    <t>Trmice</t>
  </si>
  <si>
    <t>Zubrnice</t>
  </si>
  <si>
    <t xml:space="preserve">Počet obyvatel </t>
  </si>
  <si>
    <t>Mandáty</t>
  </si>
  <si>
    <t>Bystřany</t>
  </si>
  <si>
    <t>Mikulášovice</t>
  </si>
  <si>
    <t>Horní Habartice</t>
  </si>
  <si>
    <t>Mšené-lázně</t>
  </si>
  <si>
    <t xml:space="preserve">V r. 2014: Brozany n.O., Lovečkovice </t>
  </si>
  <si>
    <t>V r. 2013 vystoupili: Třebušín, Třebenice, Chudoslavice, Teplice, Roudnice n.L.</t>
  </si>
  <si>
    <r>
      <t xml:space="preserve">V r. 2015: Krupka, Děčany, Čížkovice, Židovice / </t>
    </r>
    <r>
      <rPr>
        <sz val="10"/>
        <color indexed="21"/>
        <rFont val="Arial"/>
        <family val="2"/>
      </rPr>
      <t>Přistoupili: Lovečkovice</t>
    </r>
  </si>
  <si>
    <t>Lovečkovice</t>
  </si>
  <si>
    <t xml:space="preserve">V r. 2016: Slatina </t>
  </si>
  <si>
    <t>Chuderov</t>
  </si>
  <si>
    <t xml:space="preserve">Celkem: 69 členů </t>
  </si>
  <si>
    <t>Údaje jsou k 1.1.2018 (ČSÚ)</t>
  </si>
  <si>
    <r>
      <t xml:space="preserve">V r.2018: </t>
    </r>
    <r>
      <rPr>
        <sz val="10"/>
        <color indexed="21"/>
        <rFont val="Arial CE"/>
        <family val="0"/>
      </rPr>
      <t>přistoupili ÚŠTĚK (1.1.2018)</t>
    </r>
  </si>
  <si>
    <t>Úštěk</t>
  </si>
  <si>
    <r>
      <t>V r. 2017: Libouchec (k 30.6.=1/2 ČP), Markvatice (k 31.12.), Růžová (k 1.9.)/</t>
    </r>
    <r>
      <rPr>
        <sz val="10"/>
        <color indexed="21"/>
        <rFont val="Arial CE"/>
        <family val="0"/>
      </rPr>
      <t xml:space="preserve"> Přistoupili: Chuderov (květen)</t>
    </r>
  </si>
  <si>
    <t>https://www.czso.cz/documents/10180/61546986/1300721803.pdf/bcb6d91b-626f-41fd-a705-3f7a49265b4d?version=1.0</t>
  </si>
  <si>
    <t>Podíl na řízení a ovládání v %</t>
  </si>
  <si>
    <t>Podíl na základním kapitálu v %</t>
  </si>
  <si>
    <t>Členský příspěvek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</si>
</sst>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,&quot;Kč&quot;"/>
    <numFmt numFmtId="165" formatCode="#,##0.00\ &quot;Kč&quot;"/>
  </numFmts>
  <fonts count="52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  <font>
      <sz val="10"/>
      <color indexed="2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8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36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0" fillId="34" borderId="0" xfId="0" applyFill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/>
    </xf>
    <xf numFmtId="165" fontId="4" fillId="35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 vertical="center"/>
    </xf>
    <xf numFmtId="0" fontId="0" fillId="35" borderId="0" xfId="0" applyFont="1" applyFill="1" applyAlignment="1">
      <alignment/>
    </xf>
    <xf numFmtId="0" fontId="1" fillId="35" borderId="10" xfId="0" applyFont="1" applyFill="1" applyBorder="1" applyAlignment="1">
      <alignment/>
    </xf>
    <xf numFmtId="3" fontId="4" fillId="35" borderId="10" xfId="0" applyNumberFormat="1" applyFont="1" applyFill="1" applyBorder="1" applyAlignment="1">
      <alignment horizontal="right" vertical="center"/>
    </xf>
    <xf numFmtId="0" fontId="0" fillId="35" borderId="10" xfId="0" applyFill="1" applyBorder="1" applyAlignment="1">
      <alignment/>
    </xf>
    <xf numFmtId="0" fontId="50" fillId="35" borderId="0" xfId="0" applyFont="1" applyFill="1" applyAlignment="1">
      <alignment/>
    </xf>
    <xf numFmtId="0" fontId="0" fillId="9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5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2" fillId="0" borderId="0" xfId="0" applyFont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35" borderId="0" xfId="0" applyNumberFormat="1" applyFill="1" applyAlignment="1">
      <alignment horizontal="center"/>
    </xf>
    <xf numFmtId="164" fontId="0" fillId="0" borderId="0" xfId="0" applyNumberFormat="1" applyAlignment="1">
      <alignment horizontal="right"/>
    </xf>
    <xf numFmtId="164" fontId="0" fillId="35" borderId="0" xfId="0" applyNumberFormat="1" applyFill="1" applyAlignment="1">
      <alignment horizontal="right"/>
    </xf>
    <xf numFmtId="10" fontId="4" fillId="0" borderId="10" xfId="0" applyNumberFormat="1" applyFont="1" applyFill="1" applyBorder="1" applyAlignment="1">
      <alignment horizontal="center" vertical="center"/>
    </xf>
    <xf numFmtId="10" fontId="4" fillId="3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zso.cz/documents/10180/61546986/1300721803.pdf/bcb6d91b-626f-41fd-a705-3f7a49265b4d?version=1.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="90" zoomScaleSheetLayoutView="90" zoomScalePageLayoutView="0" workbookViewId="0" topLeftCell="A1">
      <selection activeCell="H1" sqref="H1:H16384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6.875" style="8" customWidth="1"/>
    <col min="4" max="4" width="16.875" style="42" customWidth="1"/>
    <col min="5" max="5" width="22.375" style="47" customWidth="1"/>
    <col min="6" max="6" width="21.25390625" style="49" customWidth="1"/>
    <col min="7" max="7" width="0" style="0" hidden="1" customWidth="1"/>
    <col min="8" max="8" width="22.25390625" style="53" customWidth="1"/>
    <col min="9" max="9" width="21.25390625" style="0" customWidth="1"/>
    <col min="10" max="10" width="0" style="0" hidden="1" customWidth="1"/>
  </cols>
  <sheetData>
    <row r="1" spans="1:11" s="38" customFormat="1" ht="30" customHeight="1">
      <c r="A1" s="33"/>
      <c r="B1" s="28" t="s">
        <v>0</v>
      </c>
      <c r="C1" s="31" t="s">
        <v>62</v>
      </c>
      <c r="D1" s="31" t="s">
        <v>63</v>
      </c>
      <c r="E1" s="34" t="s">
        <v>80</v>
      </c>
      <c r="F1" s="32" t="s">
        <v>82</v>
      </c>
      <c r="G1" s="35"/>
      <c r="H1" s="36" t="s">
        <v>81</v>
      </c>
      <c r="I1" s="33"/>
      <c r="J1" s="37"/>
      <c r="K1" s="37"/>
    </row>
    <row r="2" spans="1:11" s="9" customFormat="1" ht="18" customHeight="1">
      <c r="A2" s="22"/>
      <c r="B2" s="28" t="s">
        <v>1</v>
      </c>
      <c r="C2" s="24">
        <v>49226</v>
      </c>
      <c r="D2" s="39">
        <f>ROUNDUP(C2/5000,0)</f>
        <v>10</v>
      </c>
      <c r="E2" s="44">
        <f>D2/106*100</f>
        <v>9.433962264150944</v>
      </c>
      <c r="F2" s="25">
        <f>C2*4</f>
        <v>196904</v>
      </c>
      <c r="G2" s="26"/>
      <c r="H2" s="51">
        <f>F2/F70</f>
        <v>0.18493709073285822</v>
      </c>
      <c r="I2" s="27"/>
      <c r="J2" s="4"/>
      <c r="K2" s="4"/>
    </row>
    <row r="3" spans="1:11" s="9" customFormat="1" ht="12.75">
      <c r="A3" s="22"/>
      <c r="B3" s="23" t="s">
        <v>2</v>
      </c>
      <c r="C3" s="24">
        <v>3757</v>
      </c>
      <c r="D3" s="39">
        <f aca="true" t="shared" si="0" ref="D3:D66">ROUNDUP(C3/5000,0)</f>
        <v>1</v>
      </c>
      <c r="E3" s="44">
        <f aca="true" t="shared" si="1" ref="E3:E66">D3/106*100</f>
        <v>0.9433962264150944</v>
      </c>
      <c r="F3" s="25">
        <f aca="true" t="shared" si="2" ref="F3:F66">C3*4</f>
        <v>15028</v>
      </c>
      <c r="G3" s="26"/>
      <c r="H3" s="51">
        <f>F3/1064708</f>
        <v>0.01411466805922375</v>
      </c>
      <c r="I3" s="27"/>
      <c r="J3" s="4"/>
      <c r="K3" s="4"/>
    </row>
    <row r="4" spans="1:11" ht="12.75">
      <c r="A4" s="22"/>
      <c r="B4" s="23" t="s">
        <v>3</v>
      </c>
      <c r="C4" s="24">
        <v>333</v>
      </c>
      <c r="D4" s="39">
        <f t="shared" si="0"/>
        <v>1</v>
      </c>
      <c r="E4" s="44">
        <f t="shared" si="1"/>
        <v>0.9433962264150944</v>
      </c>
      <c r="F4" s="25">
        <f t="shared" si="2"/>
        <v>1332</v>
      </c>
      <c r="G4" s="26"/>
      <c r="H4" s="51">
        <f aca="true" t="shared" si="3" ref="H4:H67">F4/1064708</f>
        <v>0.0012510472354861615</v>
      </c>
      <c r="I4" s="27"/>
      <c r="J4" s="4"/>
      <c r="K4" s="4"/>
    </row>
    <row r="5" spans="1:11" s="9" customFormat="1" ht="12.75">
      <c r="A5" s="22"/>
      <c r="B5" s="23" t="s">
        <v>4</v>
      </c>
      <c r="C5" s="24">
        <v>5293</v>
      </c>
      <c r="D5" s="39">
        <f t="shared" si="0"/>
        <v>2</v>
      </c>
      <c r="E5" s="44">
        <f t="shared" si="1"/>
        <v>1.8867924528301887</v>
      </c>
      <c r="F5" s="25">
        <f t="shared" si="2"/>
        <v>21172</v>
      </c>
      <c r="G5" s="26"/>
      <c r="H5" s="51">
        <f t="shared" si="3"/>
        <v>0.01988526431660136</v>
      </c>
      <c r="I5" s="27"/>
      <c r="J5" s="4"/>
      <c r="K5" s="4"/>
    </row>
    <row r="6" spans="1:11" ht="12.75">
      <c r="A6" s="22"/>
      <c r="B6" s="23" t="s">
        <v>5</v>
      </c>
      <c r="C6" s="24">
        <v>667</v>
      </c>
      <c r="D6" s="39">
        <f t="shared" si="0"/>
        <v>1</v>
      </c>
      <c r="E6" s="44">
        <f t="shared" si="1"/>
        <v>0.9433962264150944</v>
      </c>
      <c r="F6" s="25">
        <f t="shared" si="2"/>
        <v>2668</v>
      </c>
      <c r="G6" s="26"/>
      <c r="H6" s="51">
        <f t="shared" si="3"/>
        <v>0.0025058513695773864</v>
      </c>
      <c r="I6" s="27"/>
      <c r="J6" s="4"/>
      <c r="K6" s="4"/>
    </row>
    <row r="7" spans="1:11" ht="12.75">
      <c r="A7" s="22"/>
      <c r="B7" s="23" t="s">
        <v>6</v>
      </c>
      <c r="C7" s="24">
        <v>1719</v>
      </c>
      <c r="D7" s="39">
        <f t="shared" si="0"/>
        <v>1</v>
      </c>
      <c r="E7" s="44">
        <f t="shared" si="1"/>
        <v>0.9433962264150944</v>
      </c>
      <c r="F7" s="25">
        <f t="shared" si="2"/>
        <v>6876</v>
      </c>
      <c r="G7" s="26"/>
      <c r="H7" s="51">
        <f t="shared" si="3"/>
        <v>0.006458108702104239</v>
      </c>
      <c r="I7" s="27"/>
      <c r="J7" s="4"/>
      <c r="K7" s="4"/>
    </row>
    <row r="8" spans="1:9" s="4" customFormat="1" ht="12.75">
      <c r="A8" s="22"/>
      <c r="B8" s="23" t="s">
        <v>7</v>
      </c>
      <c r="C8" s="24">
        <v>384</v>
      </c>
      <c r="D8" s="39">
        <f t="shared" si="0"/>
        <v>1</v>
      </c>
      <c r="E8" s="44">
        <f t="shared" si="1"/>
        <v>0.9433962264150944</v>
      </c>
      <c r="F8" s="25">
        <f t="shared" si="2"/>
        <v>1536</v>
      </c>
      <c r="G8" s="26"/>
      <c r="H8" s="51">
        <f t="shared" si="3"/>
        <v>0.0014426490643444025</v>
      </c>
      <c r="I8" s="27"/>
    </row>
    <row r="9" spans="1:11" ht="12.75">
      <c r="A9" s="22"/>
      <c r="B9" s="23" t="s">
        <v>66</v>
      </c>
      <c r="C9" s="24">
        <v>402</v>
      </c>
      <c r="D9" s="39">
        <f t="shared" si="0"/>
        <v>1</v>
      </c>
      <c r="E9" s="44">
        <f t="shared" si="1"/>
        <v>0.9433962264150944</v>
      </c>
      <c r="F9" s="25">
        <f t="shared" si="2"/>
        <v>1608</v>
      </c>
      <c r="G9" s="26"/>
      <c r="H9" s="51">
        <f t="shared" si="3"/>
        <v>0.0015102732392355462</v>
      </c>
      <c r="I9" s="27"/>
      <c r="J9" s="4"/>
      <c r="K9" s="4"/>
    </row>
    <row r="10" spans="1:11" ht="12.75">
      <c r="A10" s="22"/>
      <c r="B10" s="23" t="s">
        <v>8</v>
      </c>
      <c r="C10" s="24">
        <v>279</v>
      </c>
      <c r="D10" s="39">
        <f t="shared" si="0"/>
        <v>1</v>
      </c>
      <c r="E10" s="44">
        <f t="shared" si="1"/>
        <v>0.9433962264150944</v>
      </c>
      <c r="F10" s="25">
        <f t="shared" si="2"/>
        <v>1116</v>
      </c>
      <c r="G10" s="26"/>
      <c r="H10" s="51">
        <f t="shared" si="3"/>
        <v>0.0010481747108127299</v>
      </c>
      <c r="I10" s="27"/>
      <c r="J10" s="4"/>
      <c r="K10" s="4"/>
    </row>
    <row r="11" spans="1:11" ht="12.75">
      <c r="A11" s="22"/>
      <c r="B11" s="23" t="s">
        <v>9</v>
      </c>
      <c r="C11" s="24">
        <v>823</v>
      </c>
      <c r="D11" s="39">
        <f t="shared" si="0"/>
        <v>1</v>
      </c>
      <c r="E11" s="44">
        <f t="shared" si="1"/>
        <v>0.9433962264150944</v>
      </c>
      <c r="F11" s="25">
        <f t="shared" si="2"/>
        <v>3292</v>
      </c>
      <c r="G11" s="26"/>
      <c r="H11" s="51">
        <f t="shared" si="3"/>
        <v>0.0030919275519673</v>
      </c>
      <c r="I11" s="27"/>
      <c r="J11" s="4"/>
      <c r="K11" s="4"/>
    </row>
    <row r="12" spans="1:11" s="21" customFormat="1" ht="12.75">
      <c r="A12" s="22"/>
      <c r="B12" s="23" t="s">
        <v>10</v>
      </c>
      <c r="C12" s="24">
        <v>195</v>
      </c>
      <c r="D12" s="39">
        <f t="shared" si="0"/>
        <v>1</v>
      </c>
      <c r="E12" s="44">
        <f t="shared" si="1"/>
        <v>0.9433962264150944</v>
      </c>
      <c r="F12" s="25">
        <f t="shared" si="2"/>
        <v>780</v>
      </c>
      <c r="G12" s="26"/>
      <c r="H12" s="51">
        <f t="shared" si="3"/>
        <v>0.0007325952279873918</v>
      </c>
      <c r="I12" s="27"/>
      <c r="J12" s="4"/>
      <c r="K12" s="4"/>
    </row>
    <row r="13" spans="1:11" s="3" customFormat="1" ht="12.75">
      <c r="A13" s="22"/>
      <c r="B13" s="23" t="s">
        <v>11</v>
      </c>
      <c r="C13" s="24">
        <v>411</v>
      </c>
      <c r="D13" s="39">
        <f t="shared" si="0"/>
        <v>1</v>
      </c>
      <c r="E13" s="44">
        <f t="shared" si="1"/>
        <v>0.9433962264150944</v>
      </c>
      <c r="F13" s="25">
        <f t="shared" si="2"/>
        <v>1644</v>
      </c>
      <c r="G13" s="26"/>
      <c r="H13" s="51">
        <f t="shared" si="3"/>
        <v>0.0015440853266811183</v>
      </c>
      <c r="I13" s="27"/>
      <c r="J13" s="4"/>
      <c r="K13" s="4"/>
    </row>
    <row r="14" spans="1:11" s="9" customFormat="1" ht="12.75">
      <c r="A14" s="22"/>
      <c r="B14" s="23" t="s">
        <v>12</v>
      </c>
      <c r="C14" s="24">
        <v>5171</v>
      </c>
      <c r="D14" s="39">
        <f t="shared" si="0"/>
        <v>2</v>
      </c>
      <c r="E14" s="44">
        <f t="shared" si="1"/>
        <v>1.8867924528301887</v>
      </c>
      <c r="F14" s="25">
        <f t="shared" si="2"/>
        <v>20684</v>
      </c>
      <c r="G14" s="26"/>
      <c r="H14" s="51">
        <f t="shared" si="3"/>
        <v>0.019426922686783605</v>
      </c>
      <c r="I14" s="27"/>
      <c r="J14" s="4"/>
      <c r="K14" s="4"/>
    </row>
    <row r="15" spans="1:11" s="21" customFormat="1" ht="12.75">
      <c r="A15" s="22"/>
      <c r="B15" s="23" t="s">
        <v>13</v>
      </c>
      <c r="C15" s="24">
        <v>3458</v>
      </c>
      <c r="D15" s="39">
        <f t="shared" si="0"/>
        <v>1</v>
      </c>
      <c r="E15" s="44">
        <f t="shared" si="1"/>
        <v>0.9433962264150944</v>
      </c>
      <c r="F15" s="25">
        <f t="shared" si="2"/>
        <v>13832</v>
      </c>
      <c r="G15" s="26"/>
      <c r="H15" s="51">
        <f t="shared" si="3"/>
        <v>0.012991355376309749</v>
      </c>
      <c r="I15" s="27"/>
      <c r="J15" s="4"/>
      <c r="K15" s="4"/>
    </row>
    <row r="16" spans="1:11" ht="12.75">
      <c r="A16" s="22"/>
      <c r="B16" s="23" t="s">
        <v>14</v>
      </c>
      <c r="C16" s="24">
        <v>252</v>
      </c>
      <c r="D16" s="39">
        <f t="shared" si="0"/>
        <v>1</v>
      </c>
      <c r="E16" s="44">
        <f t="shared" si="1"/>
        <v>0.9433962264150944</v>
      </c>
      <c r="F16" s="25">
        <f t="shared" si="2"/>
        <v>1008</v>
      </c>
      <c r="G16" s="26"/>
      <c r="H16" s="51">
        <f t="shared" si="3"/>
        <v>0.0009467384484760141</v>
      </c>
      <c r="I16" s="27"/>
      <c r="J16" s="4"/>
      <c r="K16" s="4"/>
    </row>
    <row r="17" spans="1:11" ht="12.75">
      <c r="A17" s="22"/>
      <c r="B17" s="23" t="s">
        <v>15</v>
      </c>
      <c r="C17" s="24">
        <v>490</v>
      </c>
      <c r="D17" s="39">
        <f t="shared" si="0"/>
        <v>1</v>
      </c>
      <c r="E17" s="44">
        <f t="shared" si="1"/>
        <v>0.9433962264150944</v>
      </c>
      <c r="F17" s="25">
        <f t="shared" si="2"/>
        <v>1960</v>
      </c>
      <c r="G17" s="26"/>
      <c r="H17" s="51">
        <f t="shared" si="3"/>
        <v>0.0018408803164811384</v>
      </c>
      <c r="I17" s="27"/>
      <c r="J17" s="4"/>
      <c r="K17" s="4"/>
    </row>
    <row r="18" spans="1:9" s="4" customFormat="1" ht="12.75">
      <c r="A18" s="22"/>
      <c r="B18" s="23" t="s">
        <v>16</v>
      </c>
      <c r="C18" s="24">
        <v>596</v>
      </c>
      <c r="D18" s="39">
        <f t="shared" si="0"/>
        <v>1</v>
      </c>
      <c r="E18" s="44">
        <f t="shared" si="1"/>
        <v>0.9433962264150944</v>
      </c>
      <c r="F18" s="25">
        <f t="shared" si="2"/>
        <v>2384</v>
      </c>
      <c r="G18" s="26"/>
      <c r="H18" s="51">
        <f t="shared" si="3"/>
        <v>0.0022391115686178744</v>
      </c>
      <c r="I18" s="27"/>
    </row>
    <row r="19" spans="1:11" ht="12.75">
      <c r="A19" s="22"/>
      <c r="B19" s="23" t="s">
        <v>17</v>
      </c>
      <c r="C19" s="24">
        <v>446</v>
      </c>
      <c r="D19" s="39">
        <f t="shared" si="0"/>
        <v>1</v>
      </c>
      <c r="E19" s="44">
        <f t="shared" si="1"/>
        <v>0.9433962264150944</v>
      </c>
      <c r="F19" s="25">
        <f t="shared" si="2"/>
        <v>1784</v>
      </c>
      <c r="G19" s="26"/>
      <c r="H19" s="51">
        <f t="shared" si="3"/>
        <v>0.0016755767778583424</v>
      </c>
      <c r="I19" s="27"/>
      <c r="J19" s="4"/>
      <c r="K19" s="4"/>
    </row>
    <row r="20" spans="1:11" ht="12.75">
      <c r="A20" s="22"/>
      <c r="B20" s="23" t="s">
        <v>65</v>
      </c>
      <c r="C20" s="24">
        <v>2179</v>
      </c>
      <c r="D20" s="39">
        <f t="shared" si="0"/>
        <v>1</v>
      </c>
      <c r="E20" s="44">
        <f t="shared" si="1"/>
        <v>0.9433962264150944</v>
      </c>
      <c r="F20" s="25">
        <f t="shared" si="2"/>
        <v>8716</v>
      </c>
      <c r="G20" s="26"/>
      <c r="H20" s="51">
        <f t="shared" si="3"/>
        <v>0.00818628206043347</v>
      </c>
      <c r="I20" s="27"/>
      <c r="J20" s="4"/>
      <c r="K20" s="4"/>
    </row>
    <row r="21" spans="1:11" s="9" customFormat="1" ht="12.75">
      <c r="A21" s="22"/>
      <c r="B21" s="28" t="s">
        <v>18</v>
      </c>
      <c r="C21" s="24">
        <v>24045</v>
      </c>
      <c r="D21" s="39">
        <f t="shared" si="0"/>
        <v>5</v>
      </c>
      <c r="E21" s="44">
        <f t="shared" si="1"/>
        <v>4.716981132075472</v>
      </c>
      <c r="F21" s="25">
        <f t="shared" si="2"/>
        <v>96180</v>
      </c>
      <c r="G21" s="26"/>
      <c r="H21" s="51">
        <f t="shared" si="3"/>
        <v>0.09033462695875301</v>
      </c>
      <c r="I21" s="27"/>
      <c r="J21" s="4"/>
      <c r="K21" s="4"/>
    </row>
    <row r="22" spans="1:11" ht="12.75">
      <c r="A22" s="22"/>
      <c r="B22" s="23" t="s">
        <v>19</v>
      </c>
      <c r="C22" s="24">
        <v>437</v>
      </c>
      <c r="D22" s="39">
        <f t="shared" si="0"/>
        <v>1</v>
      </c>
      <c r="E22" s="44">
        <f t="shared" si="1"/>
        <v>0.9433962264150944</v>
      </c>
      <c r="F22" s="25">
        <f t="shared" si="2"/>
        <v>1748</v>
      </c>
      <c r="G22" s="26"/>
      <c r="H22" s="51">
        <f t="shared" si="3"/>
        <v>0.0016417646904127706</v>
      </c>
      <c r="I22" s="27"/>
      <c r="J22" s="4"/>
      <c r="K22" s="4"/>
    </row>
    <row r="23" spans="1:11" s="21" customFormat="1" ht="12.75">
      <c r="A23" s="22"/>
      <c r="B23" s="23" t="s">
        <v>20</v>
      </c>
      <c r="C23" s="24">
        <v>85</v>
      </c>
      <c r="D23" s="39">
        <f t="shared" si="0"/>
        <v>1</v>
      </c>
      <c r="E23" s="44">
        <f t="shared" si="1"/>
        <v>0.9433962264150944</v>
      </c>
      <c r="F23" s="25">
        <f t="shared" si="2"/>
        <v>340</v>
      </c>
      <c r="G23" s="26"/>
      <c r="H23" s="51">
        <f t="shared" si="3"/>
        <v>0.00031933638143040157</v>
      </c>
      <c r="I23" s="27"/>
      <c r="J23" s="4"/>
      <c r="K23" s="4"/>
    </row>
    <row r="24" spans="1:11" ht="12.75">
      <c r="A24" s="22"/>
      <c r="B24" s="23" t="s">
        <v>21</v>
      </c>
      <c r="C24" s="24">
        <v>2205</v>
      </c>
      <c r="D24" s="39">
        <f t="shared" si="0"/>
        <v>1</v>
      </c>
      <c r="E24" s="44">
        <f t="shared" si="1"/>
        <v>0.9433962264150944</v>
      </c>
      <c r="F24" s="25">
        <f t="shared" si="2"/>
        <v>8820</v>
      </c>
      <c r="G24" s="26"/>
      <c r="H24" s="51">
        <f t="shared" si="3"/>
        <v>0.008283961424165123</v>
      </c>
      <c r="I24" s="27"/>
      <c r="J24" s="4"/>
      <c r="K24" s="4"/>
    </row>
    <row r="25" spans="1:11" ht="12.75">
      <c r="A25" s="22"/>
      <c r="B25" s="23" t="s">
        <v>22</v>
      </c>
      <c r="C25" s="24">
        <v>294</v>
      </c>
      <c r="D25" s="39">
        <f>ROUNDUP(C25/5000,0)</f>
        <v>1</v>
      </c>
      <c r="E25" s="44">
        <f t="shared" si="1"/>
        <v>0.9433962264150944</v>
      </c>
      <c r="F25" s="25">
        <f t="shared" si="2"/>
        <v>1176</v>
      </c>
      <c r="G25" s="26"/>
      <c r="H25" s="51">
        <f t="shared" si="3"/>
        <v>0.0011045281898886831</v>
      </c>
      <c r="I25" s="27"/>
      <c r="J25" s="4"/>
      <c r="K25" s="4"/>
    </row>
    <row r="26" spans="1:11" ht="12.75">
      <c r="A26" s="22"/>
      <c r="B26" s="23" t="s">
        <v>23</v>
      </c>
      <c r="C26" s="24">
        <v>121</v>
      </c>
      <c r="D26" s="39">
        <f t="shared" si="0"/>
        <v>1</v>
      </c>
      <c r="E26" s="44">
        <f t="shared" si="1"/>
        <v>0.9433962264150944</v>
      </c>
      <c r="F26" s="25">
        <f t="shared" si="2"/>
        <v>484</v>
      </c>
      <c r="G26" s="26"/>
      <c r="H26" s="51">
        <f t="shared" si="3"/>
        <v>0.0004545847312126893</v>
      </c>
      <c r="I26" s="27"/>
      <c r="J26" s="4"/>
      <c r="K26" s="4"/>
    </row>
    <row r="27" spans="1:11" ht="12.75">
      <c r="A27" s="22"/>
      <c r="B27" s="23" t="s">
        <v>24</v>
      </c>
      <c r="C27" s="24">
        <v>276</v>
      </c>
      <c r="D27" s="39">
        <f t="shared" si="0"/>
        <v>1</v>
      </c>
      <c r="E27" s="44">
        <f t="shared" si="1"/>
        <v>0.9433962264150944</v>
      </c>
      <c r="F27" s="25">
        <f t="shared" si="2"/>
        <v>1104</v>
      </c>
      <c r="G27" s="26"/>
      <c r="H27" s="51">
        <f t="shared" si="3"/>
        <v>0.0010369040149975392</v>
      </c>
      <c r="I27" s="27"/>
      <c r="J27" s="4"/>
      <c r="K27" s="4"/>
    </row>
    <row r="28" spans="1:11" ht="12.75">
      <c r="A28" s="22"/>
      <c r="B28" s="23" t="s">
        <v>25</v>
      </c>
      <c r="C28" s="24">
        <v>428</v>
      </c>
      <c r="D28" s="39">
        <f t="shared" si="0"/>
        <v>1</v>
      </c>
      <c r="E28" s="44">
        <f t="shared" si="1"/>
        <v>0.9433962264150944</v>
      </c>
      <c r="F28" s="25">
        <f t="shared" si="2"/>
        <v>1712</v>
      </c>
      <c r="G28" s="26"/>
      <c r="H28" s="51">
        <f t="shared" si="3"/>
        <v>0.0016079526029671985</v>
      </c>
      <c r="I28" s="29"/>
      <c r="J28" s="4"/>
      <c r="K28" s="4"/>
    </row>
    <row r="29" spans="1:9" s="4" customFormat="1" ht="12.75">
      <c r="A29" s="22"/>
      <c r="B29" s="23" t="s">
        <v>26</v>
      </c>
      <c r="C29" s="24">
        <v>277</v>
      </c>
      <c r="D29" s="39">
        <f t="shared" si="0"/>
        <v>1</v>
      </c>
      <c r="E29" s="44">
        <f t="shared" si="1"/>
        <v>0.9433962264150944</v>
      </c>
      <c r="F29" s="25">
        <f t="shared" si="2"/>
        <v>1108</v>
      </c>
      <c r="G29" s="26"/>
      <c r="H29" s="51">
        <f t="shared" si="3"/>
        <v>0.0010406609136026028</v>
      </c>
      <c r="I29" s="27"/>
    </row>
    <row r="30" spans="1:11" ht="12.75">
      <c r="A30" s="22"/>
      <c r="B30" s="23" t="s">
        <v>27</v>
      </c>
      <c r="C30" s="24">
        <v>203</v>
      </c>
      <c r="D30" s="39">
        <f t="shared" si="0"/>
        <v>1</v>
      </c>
      <c r="E30" s="44">
        <f t="shared" si="1"/>
        <v>0.9433962264150944</v>
      </c>
      <c r="F30" s="25">
        <f t="shared" si="2"/>
        <v>812</v>
      </c>
      <c r="G30" s="26"/>
      <c r="H30" s="51">
        <f t="shared" si="3"/>
        <v>0.0007626504168279002</v>
      </c>
      <c r="I30" s="27"/>
      <c r="J30" s="4"/>
      <c r="K30" s="4"/>
    </row>
    <row r="31" spans="1:11" ht="12.75">
      <c r="A31" s="19"/>
      <c r="B31" s="17" t="s">
        <v>28</v>
      </c>
      <c r="C31" s="13">
        <v>908</v>
      </c>
      <c r="D31" s="39">
        <f t="shared" si="0"/>
        <v>1</v>
      </c>
      <c r="E31" s="44">
        <f t="shared" si="1"/>
        <v>0.9433962264150944</v>
      </c>
      <c r="F31" s="14">
        <f t="shared" si="2"/>
        <v>3632</v>
      </c>
      <c r="G31" s="15"/>
      <c r="H31" s="51">
        <f t="shared" si="3"/>
        <v>0.0034112639333977015</v>
      </c>
      <c r="I31" s="16"/>
      <c r="J31" s="12"/>
      <c r="K31" s="12"/>
    </row>
    <row r="32" spans="1:11" ht="12.75">
      <c r="A32" s="19"/>
      <c r="B32" s="17" t="s">
        <v>29</v>
      </c>
      <c r="C32" s="13">
        <v>1395</v>
      </c>
      <c r="D32" s="39">
        <f t="shared" si="0"/>
        <v>1</v>
      </c>
      <c r="E32" s="44">
        <f t="shared" si="1"/>
        <v>0.9433962264150944</v>
      </c>
      <c r="F32" s="14">
        <f t="shared" si="2"/>
        <v>5580</v>
      </c>
      <c r="G32" s="15"/>
      <c r="H32" s="51">
        <f t="shared" si="3"/>
        <v>0.005240873554063649</v>
      </c>
      <c r="I32" s="16"/>
      <c r="J32" s="12"/>
      <c r="K32" s="12"/>
    </row>
    <row r="33" spans="1:11" ht="12.75">
      <c r="A33" s="19"/>
      <c r="B33" s="17" t="s">
        <v>30</v>
      </c>
      <c r="C33" s="13">
        <v>438</v>
      </c>
      <c r="D33" s="39">
        <f t="shared" si="0"/>
        <v>1</v>
      </c>
      <c r="E33" s="44">
        <f t="shared" si="1"/>
        <v>0.9433962264150944</v>
      </c>
      <c r="F33" s="14">
        <f t="shared" si="2"/>
        <v>1752</v>
      </c>
      <c r="G33" s="15"/>
      <c r="H33" s="51">
        <f t="shared" si="3"/>
        <v>0.001645521589017834</v>
      </c>
      <c r="I33" s="16"/>
      <c r="J33" s="12"/>
      <c r="K33" s="12"/>
    </row>
    <row r="34" spans="1:11" ht="12.75">
      <c r="A34" s="19"/>
      <c r="B34" s="17" t="s">
        <v>71</v>
      </c>
      <c r="C34" s="13">
        <v>565</v>
      </c>
      <c r="D34" s="39">
        <f t="shared" si="0"/>
        <v>1</v>
      </c>
      <c r="E34" s="44">
        <f t="shared" si="1"/>
        <v>0.9433962264150944</v>
      </c>
      <c r="F34" s="14">
        <f t="shared" si="2"/>
        <v>2260</v>
      </c>
      <c r="G34" s="15"/>
      <c r="H34" s="51">
        <f t="shared" si="3"/>
        <v>0.0021226477118609045</v>
      </c>
      <c r="I34" s="16"/>
      <c r="J34" s="12"/>
      <c r="K34" s="12"/>
    </row>
    <row r="35" spans="1:11" s="9" customFormat="1" ht="12.75">
      <c r="A35" s="19"/>
      <c r="B35" s="17" t="s">
        <v>31</v>
      </c>
      <c r="C35" s="13">
        <v>8772</v>
      </c>
      <c r="D35" s="39">
        <f t="shared" si="0"/>
        <v>2</v>
      </c>
      <c r="E35" s="44">
        <f t="shared" si="1"/>
        <v>1.8867924528301887</v>
      </c>
      <c r="F35" s="14">
        <f t="shared" si="2"/>
        <v>35088</v>
      </c>
      <c r="G35" s="15"/>
      <c r="H35" s="51">
        <f t="shared" si="3"/>
        <v>0.03295551456361744</v>
      </c>
      <c r="I35" s="16"/>
      <c r="J35" s="12"/>
      <c r="K35" s="12"/>
    </row>
    <row r="36" spans="1:9" s="4" customFormat="1" ht="12.75">
      <c r="A36" s="22"/>
      <c r="B36" s="23" t="s">
        <v>32</v>
      </c>
      <c r="C36" s="24">
        <v>177</v>
      </c>
      <c r="D36" s="39">
        <f t="shared" si="0"/>
        <v>1</v>
      </c>
      <c r="E36" s="44">
        <f t="shared" si="1"/>
        <v>0.9433962264150944</v>
      </c>
      <c r="F36" s="25">
        <f t="shared" si="2"/>
        <v>708</v>
      </c>
      <c r="G36" s="26"/>
      <c r="H36" s="51">
        <f t="shared" si="3"/>
        <v>0.000664971053096248</v>
      </c>
      <c r="I36" s="27"/>
    </row>
    <row r="37" spans="1:11" ht="12.75">
      <c r="A37" s="19"/>
      <c r="B37" s="17" t="s">
        <v>33</v>
      </c>
      <c r="C37" s="13">
        <v>795</v>
      </c>
      <c r="D37" s="39">
        <f t="shared" si="0"/>
        <v>1</v>
      </c>
      <c r="E37" s="44">
        <f t="shared" si="1"/>
        <v>0.9433962264150944</v>
      </c>
      <c r="F37" s="14">
        <f t="shared" si="2"/>
        <v>3180</v>
      </c>
      <c r="G37" s="15"/>
      <c r="H37" s="51">
        <f t="shared" si="3"/>
        <v>0.0029867343910255206</v>
      </c>
      <c r="I37" s="16"/>
      <c r="J37" s="12"/>
      <c r="K37" s="12"/>
    </row>
    <row r="38" spans="1:11" ht="12.75">
      <c r="A38" s="19"/>
      <c r="B38" s="17" t="s">
        <v>34</v>
      </c>
      <c r="C38" s="13">
        <v>215</v>
      </c>
      <c r="D38" s="39">
        <f t="shared" si="0"/>
        <v>1</v>
      </c>
      <c r="E38" s="44">
        <f t="shared" si="1"/>
        <v>0.9433962264150944</v>
      </c>
      <c r="F38" s="14">
        <f t="shared" si="2"/>
        <v>860</v>
      </c>
      <c r="G38" s="15"/>
      <c r="H38" s="51">
        <f t="shared" si="3"/>
        <v>0.0008077332000886628</v>
      </c>
      <c r="I38" s="16"/>
      <c r="J38" s="12"/>
      <c r="K38" s="12"/>
    </row>
    <row r="39" spans="1:11" ht="12.75">
      <c r="A39" s="19"/>
      <c r="B39" s="17" t="s">
        <v>67</v>
      </c>
      <c r="C39" s="13">
        <v>1771</v>
      </c>
      <c r="D39" s="39">
        <f t="shared" si="0"/>
        <v>1</v>
      </c>
      <c r="E39" s="44">
        <f t="shared" si="1"/>
        <v>0.9433962264150944</v>
      </c>
      <c r="F39" s="14">
        <f t="shared" si="2"/>
        <v>7084</v>
      </c>
      <c r="G39" s="15"/>
      <c r="H39" s="51">
        <f t="shared" si="3"/>
        <v>0.006653467429567544</v>
      </c>
      <c r="I39" s="16"/>
      <c r="J39" s="12"/>
      <c r="K39" s="12"/>
    </row>
    <row r="40" spans="1:11" ht="12.75">
      <c r="A40" s="19"/>
      <c r="B40" s="17" t="s">
        <v>35</v>
      </c>
      <c r="C40" s="13">
        <v>398</v>
      </c>
      <c r="D40" s="39">
        <f t="shared" si="0"/>
        <v>1</v>
      </c>
      <c r="E40" s="44">
        <f t="shared" si="1"/>
        <v>0.9433962264150944</v>
      </c>
      <c r="F40" s="14">
        <f t="shared" si="2"/>
        <v>1592</v>
      </c>
      <c r="G40" s="15"/>
      <c r="H40" s="51">
        <f t="shared" si="3"/>
        <v>0.0014952456448152922</v>
      </c>
      <c r="I40" s="16"/>
      <c r="J40" s="12"/>
      <c r="K40" s="12"/>
    </row>
    <row r="41" spans="1:11" ht="12.75">
      <c r="A41" s="19"/>
      <c r="B41" s="17" t="s">
        <v>36</v>
      </c>
      <c r="C41" s="13">
        <v>95</v>
      </c>
      <c r="D41" s="39">
        <f t="shared" si="0"/>
        <v>1</v>
      </c>
      <c r="E41" s="44">
        <f t="shared" si="1"/>
        <v>0.9433962264150944</v>
      </c>
      <c r="F41" s="14">
        <f t="shared" si="2"/>
        <v>380</v>
      </c>
      <c r="G41" s="15"/>
      <c r="H41" s="51">
        <f t="shared" si="3"/>
        <v>0.00035690536748103705</v>
      </c>
      <c r="I41" s="16"/>
      <c r="J41" s="12"/>
      <c r="K41" s="12"/>
    </row>
    <row r="42" spans="1:11" ht="12.75">
      <c r="A42" s="19"/>
      <c r="B42" s="17" t="s">
        <v>37</v>
      </c>
      <c r="C42" s="13">
        <v>614</v>
      </c>
      <c r="D42" s="39">
        <f t="shared" si="0"/>
        <v>1</v>
      </c>
      <c r="E42" s="44">
        <f t="shared" si="1"/>
        <v>0.9433962264150944</v>
      </c>
      <c r="F42" s="14">
        <f t="shared" si="2"/>
        <v>2456</v>
      </c>
      <c r="G42" s="15"/>
      <c r="H42" s="51">
        <f t="shared" si="3"/>
        <v>0.0023067357435090185</v>
      </c>
      <c r="I42" s="16"/>
      <c r="J42" s="12"/>
      <c r="K42" s="12"/>
    </row>
    <row r="43" spans="1:11" s="4" customFormat="1" ht="12.75">
      <c r="A43" s="19"/>
      <c r="B43" s="17" t="s">
        <v>38</v>
      </c>
      <c r="C43" s="13">
        <v>284</v>
      </c>
      <c r="D43" s="39">
        <f t="shared" si="0"/>
        <v>1</v>
      </c>
      <c r="E43" s="44">
        <f t="shared" si="1"/>
        <v>0.9433962264150944</v>
      </c>
      <c r="F43" s="14">
        <f t="shared" si="2"/>
        <v>1136</v>
      </c>
      <c r="G43" s="15"/>
      <c r="H43" s="51">
        <f t="shared" si="3"/>
        <v>0.0010669592038380477</v>
      </c>
      <c r="I43" s="16"/>
      <c r="J43" s="12"/>
      <c r="K43" s="12"/>
    </row>
    <row r="44" spans="1:11" s="4" customFormat="1" ht="12.75">
      <c r="A44" s="19"/>
      <c r="B44" s="17" t="s">
        <v>39</v>
      </c>
      <c r="C44" s="13">
        <v>499</v>
      </c>
      <c r="D44" s="39">
        <f t="shared" si="0"/>
        <v>1</v>
      </c>
      <c r="E44" s="44">
        <f t="shared" si="1"/>
        <v>0.9433962264150944</v>
      </c>
      <c r="F44" s="14">
        <f t="shared" si="2"/>
        <v>1996</v>
      </c>
      <c r="G44" s="15"/>
      <c r="H44" s="51">
        <f t="shared" si="3"/>
        <v>0.0018746924039267105</v>
      </c>
      <c r="I44" s="16"/>
      <c r="J44" s="12"/>
      <c r="K44" s="12"/>
    </row>
    <row r="45" spans="1:11" ht="12.75">
      <c r="A45" s="19"/>
      <c r="B45" s="17" t="s">
        <v>40</v>
      </c>
      <c r="C45" s="13">
        <v>114</v>
      </c>
      <c r="D45" s="39">
        <f t="shared" si="0"/>
        <v>1</v>
      </c>
      <c r="E45" s="44">
        <f t="shared" si="1"/>
        <v>0.9433962264150944</v>
      </c>
      <c r="F45" s="14">
        <f t="shared" si="2"/>
        <v>456</v>
      </c>
      <c r="G45" s="15"/>
      <c r="H45" s="51">
        <f t="shared" si="3"/>
        <v>0.00042828644097724447</v>
      </c>
      <c r="I45" s="16"/>
      <c r="J45" s="12"/>
      <c r="K45" s="12"/>
    </row>
    <row r="46" spans="1:11" ht="12.75">
      <c r="A46" s="19"/>
      <c r="B46" s="17" t="s">
        <v>41</v>
      </c>
      <c r="C46" s="13">
        <v>273</v>
      </c>
      <c r="D46" s="39">
        <f t="shared" si="0"/>
        <v>1</v>
      </c>
      <c r="E46" s="44">
        <f t="shared" si="1"/>
        <v>0.9433962264150944</v>
      </c>
      <c r="F46" s="14">
        <f t="shared" si="2"/>
        <v>1092</v>
      </c>
      <c r="G46" s="15"/>
      <c r="H46" s="51">
        <f t="shared" si="3"/>
        <v>0.0010256333191823485</v>
      </c>
      <c r="I46" s="16"/>
      <c r="J46" s="12"/>
      <c r="K46" s="12"/>
    </row>
    <row r="47" spans="1:11" ht="12.75">
      <c r="A47" s="19"/>
      <c r="B47" s="17" t="s">
        <v>42</v>
      </c>
      <c r="C47" s="13">
        <v>781</v>
      </c>
      <c r="D47" s="39">
        <f t="shared" si="0"/>
        <v>1</v>
      </c>
      <c r="E47" s="44">
        <f t="shared" si="1"/>
        <v>0.9433962264150944</v>
      </c>
      <c r="F47" s="14">
        <f t="shared" si="2"/>
        <v>3124</v>
      </c>
      <c r="G47" s="15"/>
      <c r="H47" s="51">
        <f t="shared" si="3"/>
        <v>0.002934137810554631</v>
      </c>
      <c r="I47" s="16"/>
      <c r="J47" s="12"/>
      <c r="K47" s="12"/>
    </row>
    <row r="48" spans="1:11" ht="12.75">
      <c r="A48" s="19"/>
      <c r="B48" s="17" t="s">
        <v>43</v>
      </c>
      <c r="C48" s="13">
        <v>1073</v>
      </c>
      <c r="D48" s="39">
        <f t="shared" si="0"/>
        <v>1</v>
      </c>
      <c r="E48" s="44">
        <f t="shared" si="1"/>
        <v>0.9433962264150944</v>
      </c>
      <c r="F48" s="14">
        <f t="shared" si="2"/>
        <v>4292</v>
      </c>
      <c r="G48" s="15"/>
      <c r="H48" s="51">
        <f t="shared" si="3"/>
        <v>0.004031152203233187</v>
      </c>
      <c r="I48" s="16"/>
      <c r="J48" s="12"/>
      <c r="K48" s="12"/>
    </row>
    <row r="49" spans="1:11" ht="12.75">
      <c r="A49" s="19"/>
      <c r="B49" s="17" t="s">
        <v>44</v>
      </c>
      <c r="C49" s="13">
        <v>776</v>
      </c>
      <c r="D49" s="39">
        <f t="shared" si="0"/>
        <v>1</v>
      </c>
      <c r="E49" s="44">
        <f t="shared" si="1"/>
        <v>0.9433962264150944</v>
      </c>
      <c r="F49" s="14">
        <f t="shared" si="2"/>
        <v>3104</v>
      </c>
      <c r="G49" s="15"/>
      <c r="H49" s="51">
        <f t="shared" si="3"/>
        <v>0.002915353317529313</v>
      </c>
      <c r="I49" s="16"/>
      <c r="J49" s="12"/>
      <c r="K49" s="12"/>
    </row>
    <row r="50" spans="1:11" s="9" customFormat="1" ht="12.75">
      <c r="A50" s="19"/>
      <c r="B50" s="17" t="s">
        <v>45</v>
      </c>
      <c r="C50" s="13">
        <v>2936</v>
      </c>
      <c r="D50" s="39">
        <f t="shared" si="0"/>
        <v>1</v>
      </c>
      <c r="E50" s="44">
        <f t="shared" si="1"/>
        <v>0.9433962264150944</v>
      </c>
      <c r="F50" s="14">
        <f t="shared" si="2"/>
        <v>11744</v>
      </c>
      <c r="G50" s="15"/>
      <c r="H50" s="51">
        <f t="shared" si="3"/>
        <v>0.011030254304466577</v>
      </c>
      <c r="I50" s="16"/>
      <c r="J50" s="12"/>
      <c r="K50" s="12"/>
    </row>
    <row r="51" spans="1:11" ht="12.75">
      <c r="A51" s="19"/>
      <c r="B51" s="17" t="s">
        <v>46</v>
      </c>
      <c r="C51" s="13">
        <v>611</v>
      </c>
      <c r="D51" s="39">
        <f t="shared" si="0"/>
        <v>1</v>
      </c>
      <c r="E51" s="44">
        <f t="shared" si="1"/>
        <v>0.9433962264150944</v>
      </c>
      <c r="F51" s="14">
        <f t="shared" si="2"/>
        <v>2444</v>
      </c>
      <c r="G51" s="15"/>
      <c r="H51" s="51">
        <f t="shared" si="3"/>
        <v>0.0022954650476938276</v>
      </c>
      <c r="I51" s="16"/>
      <c r="J51" s="12"/>
      <c r="K51" s="12"/>
    </row>
    <row r="52" spans="1:11" ht="12.75">
      <c r="A52" s="19"/>
      <c r="B52" s="17" t="s">
        <v>47</v>
      </c>
      <c r="C52" s="13">
        <v>859</v>
      </c>
      <c r="D52" s="39">
        <f t="shared" si="0"/>
        <v>1</v>
      </c>
      <c r="E52" s="44">
        <f t="shared" si="1"/>
        <v>0.9433962264150944</v>
      </c>
      <c r="F52" s="14">
        <f t="shared" si="2"/>
        <v>3436</v>
      </c>
      <c r="G52" s="15"/>
      <c r="H52" s="51">
        <f t="shared" si="3"/>
        <v>0.003227175901749588</v>
      </c>
      <c r="I52" s="16"/>
      <c r="J52" s="12"/>
      <c r="K52" s="12"/>
    </row>
    <row r="53" spans="1:11" ht="12.75">
      <c r="A53" s="19"/>
      <c r="B53" s="17" t="s">
        <v>48</v>
      </c>
      <c r="C53" s="13">
        <v>251</v>
      </c>
      <c r="D53" s="39">
        <f t="shared" si="0"/>
        <v>1</v>
      </c>
      <c r="E53" s="44">
        <f t="shared" si="1"/>
        <v>0.9433962264150944</v>
      </c>
      <c r="F53" s="14">
        <f t="shared" si="2"/>
        <v>1004</v>
      </c>
      <c r="G53" s="15"/>
      <c r="H53" s="51">
        <f t="shared" si="3"/>
        <v>0.0009429815498709505</v>
      </c>
      <c r="I53" s="16"/>
      <c r="J53" s="12"/>
      <c r="K53" s="12"/>
    </row>
    <row r="54" spans="1:11" ht="12.75">
      <c r="A54" s="19"/>
      <c r="B54" s="17" t="s">
        <v>77</v>
      </c>
      <c r="C54" s="13">
        <v>2893</v>
      </c>
      <c r="D54" s="39">
        <f t="shared" si="0"/>
        <v>1</v>
      </c>
      <c r="E54" s="44">
        <f t="shared" si="1"/>
        <v>0.9433962264150944</v>
      </c>
      <c r="F54" s="14">
        <f t="shared" si="2"/>
        <v>11572</v>
      </c>
      <c r="G54" s="15"/>
      <c r="H54" s="51">
        <f t="shared" si="3"/>
        <v>0.010868707664448845</v>
      </c>
      <c r="I54" s="16"/>
      <c r="J54" s="12"/>
      <c r="K54" s="12"/>
    </row>
    <row r="55" spans="1:11" ht="12.75">
      <c r="A55" s="19"/>
      <c r="B55" s="17" t="s">
        <v>49</v>
      </c>
      <c r="C55" s="13">
        <v>1561</v>
      </c>
      <c r="D55" s="39">
        <f t="shared" si="0"/>
        <v>1</v>
      </c>
      <c r="E55" s="44">
        <f t="shared" si="1"/>
        <v>0.9433962264150944</v>
      </c>
      <c r="F55" s="14">
        <f t="shared" si="2"/>
        <v>6244</v>
      </c>
      <c r="G55" s="15"/>
      <c r="H55" s="51">
        <f t="shared" si="3"/>
        <v>0.005864518722504198</v>
      </c>
      <c r="I55" s="16"/>
      <c r="J55" s="12"/>
      <c r="K55" s="12"/>
    </row>
    <row r="56" spans="1:9" s="4" customFormat="1" ht="12.75">
      <c r="A56" s="22"/>
      <c r="B56" s="23" t="s">
        <v>50</v>
      </c>
      <c r="C56" s="24">
        <v>485</v>
      </c>
      <c r="D56" s="39">
        <f t="shared" si="0"/>
        <v>1</v>
      </c>
      <c r="E56" s="44">
        <f t="shared" si="1"/>
        <v>0.9433962264150944</v>
      </c>
      <c r="F56" s="25">
        <f t="shared" si="2"/>
        <v>1940</v>
      </c>
      <c r="G56" s="26"/>
      <c r="H56" s="51">
        <f t="shared" si="3"/>
        <v>0.0018220958234558208</v>
      </c>
      <c r="I56" s="27"/>
    </row>
    <row r="57" spans="1:11" s="4" customFormat="1" ht="12.75">
      <c r="A57" s="19"/>
      <c r="B57" s="17" t="s">
        <v>51</v>
      </c>
      <c r="C57" s="13">
        <v>171</v>
      </c>
      <c r="D57" s="39">
        <f t="shared" si="0"/>
        <v>1</v>
      </c>
      <c r="E57" s="44">
        <f t="shared" si="1"/>
        <v>0.9433962264150944</v>
      </c>
      <c r="F57" s="14">
        <f t="shared" si="2"/>
        <v>684</v>
      </c>
      <c r="G57" s="15"/>
      <c r="H57" s="51">
        <f t="shared" si="3"/>
        <v>0.0006424296614658667</v>
      </c>
      <c r="I57" s="16"/>
      <c r="J57" s="12"/>
      <c r="K57" s="12"/>
    </row>
    <row r="58" spans="1:9" s="4" customFormat="1" ht="12.75">
      <c r="A58" s="22"/>
      <c r="B58" s="28" t="s">
        <v>52</v>
      </c>
      <c r="C58" s="24">
        <v>17203</v>
      </c>
      <c r="D58" s="39">
        <f t="shared" si="0"/>
        <v>4</v>
      </c>
      <c r="E58" s="44">
        <f t="shared" si="1"/>
        <v>3.7735849056603774</v>
      </c>
      <c r="F58" s="25">
        <f t="shared" si="2"/>
        <v>68812</v>
      </c>
      <c r="G58" s="26"/>
      <c r="H58" s="51">
        <f t="shared" si="3"/>
        <v>0.06462992670290822</v>
      </c>
      <c r="I58" s="27"/>
    </row>
    <row r="59" spans="1:9" s="4" customFormat="1" ht="12.75">
      <c r="A59" s="22"/>
      <c r="B59" s="23" t="s">
        <v>64</v>
      </c>
      <c r="C59" s="24">
        <v>1896</v>
      </c>
      <c r="D59" s="39">
        <f t="shared" si="0"/>
        <v>1</v>
      </c>
      <c r="E59" s="44">
        <f t="shared" si="1"/>
        <v>0.9433962264150944</v>
      </c>
      <c r="F59" s="25">
        <f t="shared" si="2"/>
        <v>7584</v>
      </c>
      <c r="G59" s="26"/>
      <c r="H59" s="51">
        <f t="shared" si="3"/>
        <v>0.007123079755200487</v>
      </c>
      <c r="I59" s="27"/>
    </row>
    <row r="60" spans="1:11" s="9" customFormat="1" ht="12.75">
      <c r="A60" s="19"/>
      <c r="B60" s="17" t="s">
        <v>53</v>
      </c>
      <c r="C60" s="13">
        <v>7914</v>
      </c>
      <c r="D60" s="39">
        <f t="shared" si="0"/>
        <v>2</v>
      </c>
      <c r="E60" s="44">
        <f t="shared" si="1"/>
        <v>1.8867924528301887</v>
      </c>
      <c r="F60" s="14">
        <f t="shared" si="2"/>
        <v>31656</v>
      </c>
      <c r="G60" s="15"/>
      <c r="H60" s="51">
        <f t="shared" si="3"/>
        <v>0.029732095560472918</v>
      </c>
      <c r="I60" s="16"/>
      <c r="J60" s="12"/>
      <c r="K60" s="12"/>
    </row>
    <row r="61" spans="1:11" s="9" customFormat="1" ht="12.75">
      <c r="A61" s="19"/>
      <c r="B61" s="10" t="s">
        <v>54</v>
      </c>
      <c r="C61" s="13">
        <v>93040</v>
      </c>
      <c r="D61" s="39">
        <f t="shared" si="0"/>
        <v>19</v>
      </c>
      <c r="E61" s="44">
        <f t="shared" si="1"/>
        <v>17.92452830188679</v>
      </c>
      <c r="F61" s="14">
        <f t="shared" si="2"/>
        <v>372160</v>
      </c>
      <c r="G61" s="15"/>
      <c r="H61" s="51">
        <f t="shared" si="3"/>
        <v>0.3495418462151125</v>
      </c>
      <c r="I61" s="16"/>
      <c r="J61" s="12"/>
      <c r="K61" s="12"/>
    </row>
    <row r="62" spans="1:11" ht="12.75">
      <c r="A62" s="19"/>
      <c r="B62" s="17" t="s">
        <v>55</v>
      </c>
      <c r="C62" s="13">
        <v>2557</v>
      </c>
      <c r="D62" s="39">
        <f t="shared" si="0"/>
        <v>1</v>
      </c>
      <c r="E62" s="44">
        <f t="shared" si="1"/>
        <v>0.9433962264150944</v>
      </c>
      <c r="F62" s="14">
        <f t="shared" si="2"/>
        <v>10228</v>
      </c>
      <c r="G62" s="15"/>
      <c r="H62" s="51">
        <f t="shared" si="3"/>
        <v>0.009606389733147492</v>
      </c>
      <c r="I62" s="16"/>
      <c r="J62" s="12"/>
      <c r="K62" s="12"/>
    </row>
    <row r="63" spans="1:11" ht="12.75">
      <c r="A63" s="19"/>
      <c r="B63" s="17" t="s">
        <v>73</v>
      </c>
      <c r="C63" s="13">
        <v>1056</v>
      </c>
      <c r="D63" s="39">
        <f t="shared" si="0"/>
        <v>1</v>
      </c>
      <c r="E63" s="44">
        <f t="shared" si="1"/>
        <v>0.9433962264150944</v>
      </c>
      <c r="F63" s="14">
        <f t="shared" si="2"/>
        <v>4224</v>
      </c>
      <c r="G63" s="15"/>
      <c r="H63" s="51">
        <f t="shared" si="3"/>
        <v>0.0039672849269471065</v>
      </c>
      <c r="I63" s="16"/>
      <c r="J63" s="12"/>
      <c r="K63" s="12"/>
    </row>
    <row r="64" spans="1:11" ht="12.75">
      <c r="A64" s="19"/>
      <c r="B64" s="17" t="s">
        <v>56</v>
      </c>
      <c r="C64" s="13">
        <v>902</v>
      </c>
      <c r="D64" s="39">
        <f t="shared" si="0"/>
        <v>1</v>
      </c>
      <c r="E64" s="44">
        <f t="shared" si="1"/>
        <v>0.9433962264150944</v>
      </c>
      <c r="F64" s="14">
        <f t="shared" si="2"/>
        <v>3608</v>
      </c>
      <c r="G64" s="15"/>
      <c r="H64" s="51">
        <f t="shared" si="3"/>
        <v>0.00338872254176732</v>
      </c>
      <c r="I64" s="16"/>
      <c r="J64" s="12"/>
      <c r="K64" s="12"/>
    </row>
    <row r="65" spans="1:11" ht="12.75">
      <c r="A65" s="19"/>
      <c r="B65" s="17" t="s">
        <v>57</v>
      </c>
      <c r="C65" s="13">
        <v>2205</v>
      </c>
      <c r="D65" s="39">
        <f t="shared" si="0"/>
        <v>1</v>
      </c>
      <c r="E65" s="44">
        <f t="shared" si="1"/>
        <v>0.9433962264150944</v>
      </c>
      <c r="F65" s="14">
        <f t="shared" si="2"/>
        <v>8820</v>
      </c>
      <c r="G65" s="15"/>
      <c r="H65" s="51">
        <f t="shared" si="3"/>
        <v>0.008283961424165123</v>
      </c>
      <c r="I65" s="16"/>
      <c r="J65" s="12"/>
      <c r="K65" s="12"/>
    </row>
    <row r="66" spans="1:11" ht="12.75">
      <c r="A66" s="19"/>
      <c r="B66" s="17" t="s">
        <v>58</v>
      </c>
      <c r="C66" s="13">
        <v>723</v>
      </c>
      <c r="D66" s="39">
        <f t="shared" si="0"/>
        <v>1</v>
      </c>
      <c r="E66" s="44">
        <f t="shared" si="1"/>
        <v>0.9433962264150944</v>
      </c>
      <c r="F66" s="14">
        <f t="shared" si="2"/>
        <v>2892</v>
      </c>
      <c r="G66" s="15"/>
      <c r="H66" s="51">
        <f t="shared" si="3"/>
        <v>0.002716237691460945</v>
      </c>
      <c r="I66" s="16"/>
      <c r="J66" s="12"/>
      <c r="K66" s="12"/>
    </row>
    <row r="67" spans="1:11" ht="12.75">
      <c r="A67" s="19"/>
      <c r="B67" s="17" t="s">
        <v>59</v>
      </c>
      <c r="C67" s="13">
        <v>939</v>
      </c>
      <c r="D67" s="39">
        <f>ROUNDUP(C67/5000,0)</f>
        <v>1</v>
      </c>
      <c r="E67" s="44">
        <f>D67/106*100</f>
        <v>0.9433962264150944</v>
      </c>
      <c r="F67" s="14">
        <f>C67*4</f>
        <v>3756</v>
      </c>
      <c r="G67" s="15"/>
      <c r="H67" s="51">
        <f t="shared" si="3"/>
        <v>0.0035277277901546713</v>
      </c>
      <c r="I67" s="16"/>
      <c r="J67" s="12"/>
      <c r="K67" s="12"/>
    </row>
    <row r="68" spans="1:11" s="9" customFormat="1" ht="12.75">
      <c r="A68" s="19"/>
      <c r="B68" s="17" t="s">
        <v>60</v>
      </c>
      <c r="C68" s="13">
        <v>3339</v>
      </c>
      <c r="D68" s="39">
        <f>ROUNDUP(C68/5000,0)</f>
        <v>1</v>
      </c>
      <c r="E68" s="44">
        <f>D68/106*100</f>
        <v>0.9433962264150944</v>
      </c>
      <c r="F68" s="14">
        <f>C68*4</f>
        <v>13356</v>
      </c>
      <c r="G68" s="15"/>
      <c r="H68" s="51">
        <f>F68/1064708</f>
        <v>0.012544284442307187</v>
      </c>
      <c r="I68" s="16"/>
      <c r="J68" s="12"/>
      <c r="K68" s="12"/>
    </row>
    <row r="69" spans="1:11" ht="12.75">
      <c r="A69" s="19"/>
      <c r="B69" s="17" t="s">
        <v>61</v>
      </c>
      <c r="C69" s="13">
        <v>241</v>
      </c>
      <c r="D69" s="39">
        <f>ROUNDUP(C69/5000,0)</f>
        <v>1</v>
      </c>
      <c r="E69" s="44">
        <f>D69/106*100</f>
        <v>0.9433962264150944</v>
      </c>
      <c r="F69" s="14">
        <f>C69*4</f>
        <v>964</v>
      </c>
      <c r="G69" s="15"/>
      <c r="H69" s="51">
        <f>F69/1064708</f>
        <v>0.0009054125638203151</v>
      </c>
      <c r="I69" s="16"/>
      <c r="J69" s="12"/>
      <c r="K69" s="12"/>
    </row>
    <row r="70" spans="1:11" ht="12.75">
      <c r="A70" s="5"/>
      <c r="B70" s="10" t="s">
        <v>74</v>
      </c>
      <c r="C70" s="18">
        <f>SUM(C2:C69)</f>
        <v>266177</v>
      </c>
      <c r="D70" s="40">
        <f>SUM(D2:D69)</f>
        <v>106</v>
      </c>
      <c r="E70" s="45">
        <f>SUM(E2:E69)</f>
        <v>99.99999999999997</v>
      </c>
      <c r="F70" s="14">
        <f>SUM(F2:F69)</f>
        <v>1064708</v>
      </c>
      <c r="G70" s="11"/>
      <c r="H70" s="52">
        <f>SUM(H2:H69)</f>
        <v>1</v>
      </c>
      <c r="I70" s="16"/>
      <c r="J70" s="12"/>
      <c r="K70" s="12"/>
    </row>
    <row r="71" spans="2:5" ht="12.75">
      <c r="B71" s="6" t="s">
        <v>69</v>
      </c>
      <c r="C71" s="30"/>
      <c r="D71" s="41"/>
      <c r="E71" s="46"/>
    </row>
    <row r="72" spans="2:5" ht="12.75">
      <c r="B72" s="7" t="s">
        <v>68</v>
      </c>
      <c r="C72" s="30"/>
      <c r="D72" s="41"/>
      <c r="E72" s="46"/>
    </row>
    <row r="73" spans="2:5" ht="12.75">
      <c r="B73" s="7" t="s">
        <v>70</v>
      </c>
      <c r="C73" s="30"/>
      <c r="D73" s="41"/>
      <c r="E73" s="46"/>
    </row>
    <row r="74" ht="12.75">
      <c r="B74" s="8" t="s">
        <v>72</v>
      </c>
    </row>
    <row r="75" spans="2:6" ht="12.75">
      <c r="B75" s="20" t="s">
        <v>78</v>
      </c>
      <c r="C75" s="20"/>
      <c r="D75" s="43"/>
      <c r="E75" s="48"/>
      <c r="F75" s="50"/>
    </row>
    <row r="76" spans="2:6" ht="12.75">
      <c r="B76" s="20" t="s">
        <v>76</v>
      </c>
      <c r="C76" s="20"/>
      <c r="D76" s="43"/>
      <c r="E76" s="48"/>
      <c r="F76" s="50"/>
    </row>
    <row r="78" ht="12.75">
      <c r="B78" t="s">
        <v>75</v>
      </c>
    </row>
    <row r="79" ht="12.75">
      <c r="B79" s="2" t="s">
        <v>79</v>
      </c>
    </row>
    <row r="80" ht="12.75">
      <c r="B80" s="1"/>
    </row>
  </sheetData>
  <sheetProtection/>
  <hyperlinks>
    <hyperlink ref="B79" r:id="rId1" display="https://www.czso.cz/documents/10180/61546986/1300721803.pdf/bcb6d91b-626f-41fd-a705-3f7a49265b4d?version=1.0"/>
  </hyperlinks>
  <printOptions/>
  <pageMargins left="0.7479166666666667" right="0.7479166666666667" top="0.38" bottom="0.23" header="0.5118055555555556" footer="0.26"/>
  <pageSetup horizontalDpi="300" verticalDpi="300" orientation="portrait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Erbanová</dc:creator>
  <cp:keywords/>
  <dc:description/>
  <cp:lastModifiedBy>Uživatel systému Windows</cp:lastModifiedBy>
  <cp:lastPrinted>2015-06-24T07:20:41Z</cp:lastPrinted>
  <dcterms:created xsi:type="dcterms:W3CDTF">2002-01-10T09:50:47Z</dcterms:created>
  <dcterms:modified xsi:type="dcterms:W3CDTF">2018-12-10T14:19:39Z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